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ivhc.sharepoint.com/sites/Intranet/DataShare/RPI/Partners &amp; Projects/HD4A/24.515.2 UMB, Baltimore, MD/B. Scholarship Equity Grant &amp; Data Application/"/>
    </mc:Choice>
  </mc:AlternateContent>
  <xr:revisionPtr revIDLastSave="27" documentId="8_{8A944225-25F5-4BC8-9770-76B2539ED2CB}" xr6:coauthVersionLast="47" xr6:coauthVersionMax="47" xr10:uidLastSave="{BCCE491B-3932-4BD8-933C-978CB6FECEF0}"/>
  <bookViews>
    <workbookView xWindow="28680" yWindow="-120" windowWidth="29040" windowHeight="15840" activeTab="2"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s>
  <definedNames>
    <definedName name="_xlnm._FilterDatabase" localSheetId="0" hidden="1">'Element Specifications'!$A$2:$L$460</definedName>
    <definedName name="_xlnm._FilterDatabase" localSheetId="1" hidden="1">'Value Add Groupers'!$A$2:$K$13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4" i="4" l="1"/>
  <c r="F443" i="4"/>
  <c r="F442" i="4"/>
  <c r="F439" i="4"/>
  <c r="F438" i="4"/>
  <c r="F437" i="4"/>
  <c r="E442" i="4"/>
  <c r="E443" i="4"/>
  <c r="E444" i="4"/>
  <c r="E445" i="4"/>
  <c r="E446" i="4"/>
  <c r="E447" i="4"/>
  <c r="E448" i="4"/>
  <c r="E449" i="4"/>
  <c r="E450" i="4"/>
  <c r="E451" i="4"/>
  <c r="E452" i="4"/>
  <c r="E453" i="4"/>
  <c r="E454" i="4"/>
  <c r="E455" i="4"/>
  <c r="E456" i="4"/>
  <c r="E457" i="4"/>
  <c r="E458" i="4"/>
  <c r="E459" i="4"/>
  <c r="E460" i="4"/>
  <c r="E439" i="4"/>
  <c r="E438" i="4"/>
  <c r="E437" i="4"/>
  <c r="F460" i="4"/>
  <c r="E6" i="18"/>
  <c r="E230" i="4"/>
  <c r="E250" i="4"/>
  <c r="F441" i="4"/>
  <c r="F440" i="4"/>
  <c r="F436" i="4"/>
  <c r="F435" i="4"/>
  <c r="E441" i="4"/>
  <c r="E440" i="4"/>
  <c r="E436" i="4"/>
  <c r="E435" i="4"/>
  <c r="F189" i="4" a="1"/>
  <c r="F189" i="4" s="1"/>
  <c r="F188" i="4" a="1"/>
  <c r="F188" i="4" s="1"/>
  <c r="E423" i="4"/>
  <c r="E422" i="4"/>
  <c r="E421" i="4"/>
  <c r="E410" i="4"/>
  <c r="F343" i="4"/>
  <c r="F116" i="4"/>
  <c r="F8" i="4" a="1"/>
  <c r="F8" i="4" s="1"/>
  <c r="F118" i="4"/>
  <c r="F113" i="4"/>
  <c r="F415" i="4" a="1"/>
  <c r="F415" i="4" s="1"/>
  <c r="F306" i="4" a="1"/>
  <c r="F306" i="4" s="1"/>
  <c r="F266" i="4" a="1"/>
  <c r="F266" i="4" s="1"/>
  <c r="F428" i="4"/>
  <c r="F121" i="4"/>
  <c r="F329" i="4" a="1"/>
  <c r="F329" i="4" s="1"/>
  <c r="F459" i="4"/>
  <c r="F128" i="4" a="1"/>
  <c r="F128" i="4" s="1"/>
  <c r="F172" i="4" a="1"/>
  <c r="F172" i="4" s="1"/>
  <c r="F140" i="4"/>
  <c r="F139" i="4"/>
  <c r="F138" i="4"/>
  <c r="F137" i="4"/>
  <c r="F136" i="4"/>
  <c r="F102" i="4" a="1"/>
  <c r="F102" i="4" s="1"/>
  <c r="F219" i="4" a="1"/>
  <c r="F219" i="4" s="1"/>
  <c r="F241" i="4" a="1"/>
  <c r="F241" i="4" s="1"/>
  <c r="F458" i="4"/>
  <c r="F457" i="4"/>
  <c r="F456" i="4"/>
  <c r="F455" i="4"/>
  <c r="F454" i="4"/>
  <c r="F453" i="4"/>
  <c r="F452" i="4"/>
  <c r="F451" i="4"/>
  <c r="F450" i="4"/>
  <c r="F449" i="4"/>
  <c r="F448" i="4"/>
  <c r="F447" i="4"/>
  <c r="F446" i="4"/>
  <c r="F445" i="4"/>
  <c r="F419" i="4"/>
  <c r="E419" i="4"/>
  <c r="E105" i="4"/>
  <c r="F427" i="4" a="1"/>
  <c r="F427" i="4" s="1"/>
  <c r="F387" i="4" a="1"/>
  <c r="F387" i="4" s="1"/>
  <c r="F386" i="4" a="1"/>
  <c r="F386" i="4" s="1"/>
  <c r="F385" i="4" a="1"/>
  <c r="F385" i="4" s="1"/>
  <c r="F384" i="4" a="1"/>
  <c r="F384" i="4" s="1"/>
  <c r="F383" i="4" a="1"/>
  <c r="F383" i="4" s="1"/>
  <c r="F341" i="4" a="1"/>
  <c r="F341" i="4" s="1"/>
  <c r="F340" i="4" a="1"/>
  <c r="F340" i="4" s="1"/>
  <c r="F339" i="4" a="1"/>
  <c r="F339" i="4" s="1"/>
  <c r="F338" i="4" a="1"/>
  <c r="F338" i="4" s="1"/>
  <c r="F305" i="4" a="1"/>
  <c r="F305" i="4" s="1"/>
  <c r="F304" i="4" a="1"/>
  <c r="F304" i="4" s="1"/>
  <c r="F303" i="4" a="1"/>
  <c r="F303" i="4" s="1"/>
  <c r="F265" i="4" a="1"/>
  <c r="F265" i="4" s="1"/>
  <c r="F264" i="4" a="1"/>
  <c r="F264" i="4" s="1"/>
  <c r="F263" i="4" a="1"/>
  <c r="F263" i="4" s="1"/>
  <c r="F262" i="4" a="1"/>
  <c r="F262" i="4" s="1"/>
  <c r="F261" i="4" a="1"/>
  <c r="F261" i="4" s="1"/>
  <c r="F260" i="4" a="1"/>
  <c r="F260"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2" i="4"/>
  <c r="E331" i="4"/>
  <c r="E318" i="4"/>
  <c r="E323" i="4"/>
  <c r="E306" i="4"/>
  <c r="E321" i="4"/>
  <c r="E320" i="4"/>
  <c r="E324" i="4"/>
  <c r="E337" i="4"/>
  <c r="E336" i="4"/>
  <c r="E335" i="4"/>
  <c r="E334" i="4"/>
  <c r="E319" i="4"/>
  <c r="E333" i="4"/>
  <c r="E317" i="4"/>
  <c r="E305" i="4"/>
  <c r="E304" i="4"/>
  <c r="E329" i="4"/>
  <c r="E316" i="4"/>
  <c r="E328" i="4"/>
  <c r="E310" i="4"/>
  <c r="E309" i="4"/>
  <c r="E308" i="4"/>
  <c r="E307" i="4"/>
  <c r="E322" i="4"/>
  <c r="E315" i="4"/>
  <c r="E327" i="4"/>
  <c r="E314" i="4"/>
  <c r="E326" i="4"/>
  <c r="E313" i="4"/>
  <c r="E325" i="4"/>
  <c r="E312" i="4"/>
  <c r="E330" i="4"/>
  <c r="E303" i="4"/>
  <c r="E311" i="4"/>
  <c r="E274" i="4"/>
  <c r="E273" i="4"/>
  <c r="E272" i="4"/>
  <c r="E271" i="4"/>
  <c r="E270" i="4"/>
  <c r="E269" i="4"/>
  <c r="E268" i="4"/>
  <c r="E267" i="4"/>
  <c r="E286" i="4"/>
  <c r="E285" i="4"/>
  <c r="E266" i="4"/>
  <c r="E289" i="4"/>
  <c r="E288" i="4"/>
  <c r="E287" i="4"/>
  <c r="E302" i="4"/>
  <c r="E301" i="4"/>
  <c r="E300" i="4"/>
  <c r="E278" i="4"/>
  <c r="E277" i="4"/>
  <c r="E276" i="4"/>
  <c r="E275" i="4"/>
  <c r="E284" i="4"/>
  <c r="E265" i="4"/>
  <c r="E299" i="4"/>
  <c r="E264" i="4"/>
  <c r="E298" i="4"/>
  <c r="E297" i="4"/>
  <c r="E296" i="4"/>
  <c r="E295" i="4"/>
  <c r="E294" i="4"/>
  <c r="E293" i="4"/>
  <c r="E283" i="4"/>
  <c r="E282" i="4"/>
  <c r="E281" i="4"/>
  <c r="E292" i="4"/>
  <c r="E291" i="4"/>
  <c r="E290" i="4"/>
  <c r="E263" i="4"/>
  <c r="E280" i="4"/>
  <c r="E279" i="4"/>
  <c r="E262" i="4"/>
  <c r="E261" i="4"/>
  <c r="E260" i="4"/>
  <c r="E217" i="4"/>
  <c r="E208" i="4"/>
  <c r="E207" i="4"/>
  <c r="E197" i="4"/>
  <c r="E196" i="4"/>
  <c r="E195" i="4"/>
  <c r="E194" i="4"/>
  <c r="E193" i="4"/>
  <c r="E192" i="4"/>
  <c r="E191" i="4"/>
  <c r="E190" i="4"/>
  <c r="E216" i="4"/>
  <c r="E215" i="4"/>
  <c r="E185" i="4"/>
  <c r="E206" i="4"/>
  <c r="E205" i="4"/>
  <c r="E204" i="4"/>
  <c r="E203" i="4"/>
  <c r="E202" i="4"/>
  <c r="E214" i="4"/>
  <c r="E213" i="4"/>
  <c r="E212" i="4"/>
  <c r="E211" i="4"/>
  <c r="E210" i="4"/>
  <c r="E259" i="4"/>
  <c r="E258" i="4"/>
  <c r="E257" i="4"/>
  <c r="E256" i="4"/>
  <c r="E248" i="4"/>
  <c r="E247" i="4"/>
  <c r="E255" i="4"/>
  <c r="E246" i="4"/>
  <c r="E249" i="4"/>
  <c r="E254" i="4"/>
  <c r="E245" i="4"/>
  <c r="E244" i="4"/>
  <c r="E243" i="4"/>
  <c r="E242" i="4"/>
  <c r="E241" i="4"/>
  <c r="E253" i="4"/>
  <c r="E252" i="4"/>
  <c r="E251" i="4"/>
  <c r="E240" i="4"/>
  <c r="E239" i="4"/>
  <c r="E238" i="4"/>
  <c r="E237" i="4"/>
  <c r="E236" i="4"/>
  <c r="E228" i="4"/>
  <c r="E227" i="4"/>
  <c r="E235" i="4"/>
  <c r="E226" i="4"/>
  <c r="E225" i="4"/>
  <c r="E219" i="4"/>
  <c r="E229" i="4"/>
  <c r="E234" i="4"/>
  <c r="E223" i="4"/>
  <c r="E222" i="4"/>
  <c r="E221" i="4"/>
  <c r="E220" i="4"/>
  <c r="E224" i="4"/>
  <c r="E233" i="4"/>
  <c r="E232" i="4"/>
  <c r="E231"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34" i="4"/>
  <c r="E433" i="4"/>
  <c r="E432" i="4"/>
  <c r="E431" i="4"/>
  <c r="E430" i="4"/>
  <c r="E429" i="4"/>
  <c r="E428" i="4"/>
  <c r="E427" i="4"/>
  <c r="E426" i="4"/>
  <c r="E425" i="4"/>
  <c r="E400" i="4"/>
  <c r="E399" i="4"/>
  <c r="E398" i="4"/>
  <c r="E397" i="4"/>
  <c r="E418" i="4"/>
  <c r="E387" i="4"/>
  <c r="E396" i="4"/>
  <c r="E395" i="4"/>
  <c r="E394" i="4"/>
  <c r="E393" i="4"/>
  <c r="E409" i="4"/>
  <c r="E408" i="4"/>
  <c r="E407" i="4"/>
  <c r="E417" i="4"/>
  <c r="E411" i="4"/>
  <c r="E406" i="4"/>
  <c r="E386" i="4"/>
  <c r="E385" i="4"/>
  <c r="E415" i="4"/>
  <c r="E424" i="4"/>
  <c r="E414" i="4"/>
  <c r="E420" i="4"/>
  <c r="E413" i="4"/>
  <c r="E405" i="4"/>
  <c r="E404" i="4"/>
  <c r="E403" i="4"/>
  <c r="E416" i="4"/>
  <c r="E384" i="4"/>
  <c r="E401" i="4"/>
  <c r="E392" i="4"/>
  <c r="E391" i="4"/>
  <c r="E390" i="4"/>
  <c r="E389" i="4"/>
  <c r="E388" i="4"/>
  <c r="E412" i="4"/>
  <c r="E383" i="4"/>
  <c r="E402" i="4"/>
  <c r="E356" i="4"/>
  <c r="E355" i="4"/>
  <c r="E354" i="4"/>
  <c r="E353" i="4"/>
  <c r="E352" i="4"/>
  <c r="E351" i="4"/>
  <c r="E350" i="4"/>
  <c r="E349" i="4"/>
  <c r="E344" i="4"/>
  <c r="E365" i="4"/>
  <c r="E364" i="4"/>
  <c r="E363" i="4"/>
  <c r="E379" i="4"/>
  <c r="E348" i="4"/>
  <c r="E347" i="4"/>
  <c r="E346" i="4"/>
  <c r="E345" i="4"/>
  <c r="E382" i="4"/>
  <c r="E381" i="4"/>
  <c r="E380" i="4"/>
  <c r="E362" i="4"/>
  <c r="E341" i="4"/>
  <c r="E378" i="4"/>
  <c r="E340" i="4"/>
  <c r="E377" i="4"/>
  <c r="E376" i="4"/>
  <c r="E375" i="4"/>
  <c r="E374" i="4"/>
  <c r="E343" i="4"/>
  <c r="E342" i="4"/>
  <c r="E373" i="4"/>
  <c r="E372" i="4"/>
  <c r="E361" i="4"/>
  <c r="E360" i="4"/>
  <c r="E359" i="4"/>
  <c r="E371" i="4"/>
  <c r="E370" i="4"/>
  <c r="E369" i="4"/>
  <c r="E339" i="4"/>
  <c r="E358" i="4"/>
  <c r="E368" i="4"/>
  <c r="E338" i="4"/>
  <c r="E367" i="4"/>
  <c r="E366" i="4"/>
  <c r="E357" i="4"/>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67" i="4" a="1"/>
  <c r="F367" i="4" s="1"/>
  <c r="F375" i="4" a="1"/>
  <c r="F375" i="4" s="1"/>
  <c r="F294" i="4" a="1"/>
  <c r="F294"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<sst xmlns="http://schemas.openxmlformats.org/spreadsheetml/2006/main" count="3533" uniqueCount="792">
  <si>
    <t>COAPCD Data Extract Element Request Form v11</t>
  </si>
  <si>
    <t>Table</t>
  </si>
  <si>
    <t>Category</t>
  </si>
  <si>
    <t>Elements</t>
  </si>
  <si>
    <t>Row No.</t>
  </si>
  <si>
    <t>Vlookup Table/Element Source</t>
  </si>
  <si>
    <t>SUGGESTED ELEMENTS</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</si>
  <si>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</si>
  <si>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Security Level</t>
  </si>
  <si>
    <t>DSG Code</t>
  </si>
  <si>
    <t>Definition</t>
  </si>
  <si>
    <t>Format</t>
  </si>
  <si>
    <t>Length</t>
  </si>
  <si>
    <t>Medical_Claims_Header</t>
  </si>
  <si>
    <t>Key</t>
  </si>
  <si>
    <t>Billing_Provider_Composite_ID</t>
  </si>
  <si>
    <t>X</t>
  </si>
  <si>
    <t>De-Identified</t>
  </si>
  <si>
    <t/>
  </si>
  <si>
    <t>A unique billing provider identifier.</t>
  </si>
  <si>
    <t>Integer</t>
  </si>
  <si>
    <t>Claim_ID</t>
  </si>
  <si>
    <t>A unique medical claim identifier.</t>
  </si>
  <si>
    <t>Member_Composite_ID</t>
  </si>
  <si>
    <t>A unique identifier consolidating member_id's from various payers and assigned to all eligibility and claims records associated with a given individual</t>
  </si>
  <si>
    <t>Member_ID</t>
  </si>
  <si>
    <t>MC010</t>
  </si>
  <si>
    <t>A unique identifier associated with a single payer and assigned to all eligibility and claims records associated with a given individual for that payer</t>
  </si>
  <si>
    <t>Service</t>
  </si>
  <si>
    <t>ICD_Primary_Procedure_Cd</t>
  </si>
  <si>
    <t>MC058</t>
  </si>
  <si>
    <t>Primary procedure code for this line of service.  Do not code decimal point.
Default to Blank</t>
  </si>
  <si>
    <t>Varchar</t>
  </si>
  <si>
    <t>ICD_Vers_Flag</t>
  </si>
  <si>
    <t>A flag that indicates if a code is ICD-10 or ICD-9.  0 = claim includes ICD-09 -CM codes, 1 = claim included ICD-10-CM codes</t>
  </si>
  <si>
    <t>Diagnosis</t>
  </si>
  <si>
    <t>Admit_Diagnosis_Cd</t>
  </si>
  <si>
    <t>MC039</t>
  </si>
  <si>
    <t>Required on all inpatient admission claims and encounters.  ICD-9-CM or ICD-10-CM.  Do not code decimal point.</t>
  </si>
  <si>
    <t>Principal_Diagnosis_Cd</t>
  </si>
  <si>
    <t>MC041</t>
  </si>
  <si>
    <t>ICD-9-CM or ICD-10_CM.  Do not code decimal point.</t>
  </si>
  <si>
    <t>Date</t>
  </si>
  <si>
    <t>Admit_Dt</t>
  </si>
  <si>
    <t>Limited</t>
  </si>
  <si>
    <t>MC018</t>
  </si>
  <si>
    <t xml:space="preserve">Date of patient admission. Required for all inpatient claims.  </t>
  </si>
  <si>
    <t>Admit_Dt_Day</t>
  </si>
  <si>
    <t xml:space="preserve">Day of patient admission. Required for all inpatient claims. </t>
  </si>
  <si>
    <t>Numeric</t>
  </si>
  <si>
    <t>Admit_Dt_Month</t>
  </si>
  <si>
    <t xml:space="preserve">Month of patient admission. Required for all inpatient claims. </t>
  </si>
  <si>
    <t>Admit_Dt_Year</t>
  </si>
  <si>
    <t>Year of patient admission. Required for all inpatient claims.</t>
  </si>
  <si>
    <t>Admit_Time</t>
  </si>
  <si>
    <t>MC019</t>
  </si>
  <si>
    <t>Required for all inpatient claims.  Time is expressed in military time - HHMM</t>
  </si>
  <si>
    <t>Char</t>
  </si>
  <si>
    <t>Discharge_Dt</t>
  </si>
  <si>
    <t>MC069</t>
  </si>
  <si>
    <t>Date of patient discharge. Date in YYYYMMDD format.</t>
  </si>
  <si>
    <t>Discharge_Dt_Day</t>
  </si>
  <si>
    <t>Day of patient discharge. Day in DD format.</t>
  </si>
  <si>
    <t>Discharge_Dt_Month</t>
  </si>
  <si>
    <t>Month of patient discharge. Month  in MM format.</t>
  </si>
  <si>
    <t>Discharge_Dt_Year</t>
  </si>
  <si>
    <t>Year of patient discharge. Year in YYYY format.</t>
  </si>
  <si>
    <t>Discharge_Time</t>
  </si>
  <si>
    <t>MC022</t>
  </si>
  <si>
    <t xml:space="preserve">Time expressed in military time – HHMM </t>
  </si>
  <si>
    <t>Paid_Dt</t>
  </si>
  <si>
    <t>MC017</t>
  </si>
  <si>
    <t>Date claim paid. Date in YYYYMMDD format.</t>
  </si>
  <si>
    <t>Paid_Dt_Day</t>
  </si>
  <si>
    <t>Day claim paid. Day in DD format.</t>
  </si>
  <si>
    <t>Paid_Dt_Month</t>
  </si>
  <si>
    <t>Month claim paid. Month  in MM format.</t>
  </si>
  <si>
    <t>Paid_Dt_Year</t>
  </si>
  <si>
    <t>Year claim paid. Year in YYYY format.</t>
  </si>
  <si>
    <t>Service_End_Dt</t>
  </si>
  <si>
    <t>MC060</t>
  </si>
  <si>
    <t>Date services for patient ended. Date in YYYYMMDD format.</t>
  </si>
  <si>
    <t>Service_End_Dt_Day</t>
  </si>
  <si>
    <t>Day services for patient ended. Day in DD format.</t>
  </si>
  <si>
    <t>Service_End_Dt_Month</t>
  </si>
  <si>
    <t>Month services for patient ended. Month  in MM format.</t>
  </si>
  <si>
    <t>Service_End_Dt_Year</t>
  </si>
  <si>
    <t>Year services for patient. Year in YYYY format.</t>
  </si>
  <si>
    <t>Service_Start_Dt</t>
  </si>
  <si>
    <t>MC059</t>
  </si>
  <si>
    <t>Date services to patient rendered. Date in YYYYMMDD format.</t>
  </si>
  <si>
    <t>Service_Start_Dt_Day</t>
  </si>
  <si>
    <t>Day services to patient rendered. Day in DD format.</t>
  </si>
  <si>
    <t>Service_Start_Dt_Month</t>
  </si>
  <si>
    <t>Month services to patient rendered. Month  in MM format.</t>
  </si>
  <si>
    <t>Service_Start_Dt_Year</t>
  </si>
  <si>
    <t>Year services to patient rendered. Year in YYYY format.</t>
  </si>
  <si>
    <t>Cost</t>
  </si>
  <si>
    <t>Allowed_Amt</t>
  </si>
  <si>
    <t>MC063-MC067</t>
  </si>
  <si>
    <t>The sum of the member liability amount and the plan covered amounts.</t>
  </si>
  <si>
    <t>Charge_Amt</t>
  </si>
  <si>
    <t>MC062</t>
  </si>
  <si>
    <t>Do not code decimal point or provide any punctuation where $1,000.00 converted to 100000  Same for all financial data that follows.</t>
  </si>
  <si>
    <t>Coinsurance_Amt</t>
  </si>
  <si>
    <t>Sensitive</t>
  </si>
  <si>
    <t>MC066</t>
  </si>
  <si>
    <t>The dollar amount an individual is responsible for – not the percentage.  Do not code decimal point.</t>
  </si>
  <si>
    <t>Copay_Amt</t>
  </si>
  <si>
    <t>MC065</t>
  </si>
  <si>
    <t>The preset, fixed dollar amount for which the individual is responsible.  Do not code decimal point.</t>
  </si>
  <si>
    <t>Deductible_Amt</t>
  </si>
  <si>
    <t>MC067</t>
  </si>
  <si>
    <t>The amount an individual pays for covered health services before an insurance plan beings to pay. Do not code decimal point.</t>
  </si>
  <si>
    <t>Member_Liability_Amt</t>
  </si>
  <si>
    <t>The percent of the medical allowed amount that the member is responsible for paying.</t>
  </si>
  <si>
    <t>Plan_Covered_Amt</t>
  </si>
  <si>
    <t>Plan_Paid_Amt</t>
  </si>
  <si>
    <t>MC063</t>
  </si>
  <si>
    <t>Includes any withhold amounts.  Do not code decimal point.  For capitated claims set to zero.</t>
  </si>
  <si>
    <t>Prepaid_Amt</t>
  </si>
  <si>
    <t>MC064</t>
  </si>
  <si>
    <t>For capitated services, the fee for service equivalent amount.  Do not code decimal point.</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</si>
  <si>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</si>
  <si>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</si>
  <si>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</si>
  <si>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Other</t>
  </si>
  <si>
    <t>Admit_Source_Cd</t>
  </si>
  <si>
    <t>MC021</t>
  </si>
  <si>
    <t xml:space="preserve">A code indicating the point of patient origin for this admission or visit. Required for all institutional claims. Admission Type codes are maintained by the National Uniform Billing Committee. </t>
  </si>
  <si>
    <t>Admit_Source_Desc</t>
  </si>
  <si>
    <t>The description of the point of origin of admission.</t>
  </si>
  <si>
    <t>Admit_Type_Cd</t>
  </si>
  <si>
    <t>MC020</t>
  </si>
  <si>
    <t>The priority type of the patient visit. Required for all inpatient claims (SOURCE:  National Uniform Billing Data Element Specifications)</t>
  </si>
  <si>
    <t>Admit_Type_Desc</t>
  </si>
  <si>
    <t>The description of the priority type of the patient visit.</t>
  </si>
  <si>
    <t>Bill_Type_Cd</t>
  </si>
  <si>
    <t>MC036</t>
  </si>
  <si>
    <t>Identifies the facility where the claim occurred, the type of claim, and the frequency of the claim. Required for institutional claims; Not to be used for professional claims See Lookup Table B-1.D</t>
  </si>
  <si>
    <t>Bill_Type_Desc</t>
  </si>
  <si>
    <t>The description of the type of bill.</t>
  </si>
  <si>
    <t>Capitation_Flag</t>
  </si>
  <si>
    <t>Indicates if services are paid under a capitated arrangement or not. Y = Services paid under capitated arrangement.  N = Services not paid under capitated arrangement.  U = Unknown</t>
  </si>
  <si>
    <t>Claim_Status_Cd</t>
  </si>
  <si>
    <t>MC038</t>
  </si>
  <si>
    <t>A code that indicates the status of a claim. See Lookup Table B-1.F</t>
  </si>
  <si>
    <t>Claim_Type_Cd</t>
  </si>
  <si>
    <t>A code that identifies the type of a claim.</t>
  </si>
  <si>
    <t>COB_Flag</t>
  </si>
  <si>
    <t>The Coordination of Benefits flag indicates if the plan is a secondary/tertiary payer or a primary payer for a given member.</t>
  </si>
  <si>
    <t>Dental_Carrier_Flag</t>
  </si>
  <si>
    <t>A flag that indicates if a payer is a standalone dental carrier. The standalone dental carriers will be identified by CIVHC.</t>
  </si>
  <si>
    <t>Dental_Flag</t>
  </si>
  <si>
    <t>A flag that indicates if a claim has a dental service.</t>
  </si>
  <si>
    <t>Discharge_Status_Cd</t>
  </si>
  <si>
    <t>MC023</t>
  </si>
  <si>
    <t>A 2-digit code that inidcates the status of the patient upon discharge. Required for all inpatient claims.
defaults:  
IP: default ‘00’ = unknown
OP: default ‘01’ = home
See Lookup Table B-1.</t>
  </si>
  <si>
    <t>E_Cd</t>
  </si>
  <si>
    <t>MC040</t>
  </si>
  <si>
    <t>Describes an injury, poisoning or adverse effect.  ICD-9-CM or ICD-10-CM.  Do not code decimal point.</t>
  </si>
  <si>
    <t>ER_Flag</t>
  </si>
  <si>
    <t>A flag that indicates an emergency room visit.</t>
  </si>
  <si>
    <t>Insurance_Product_Type_Cd</t>
  </si>
  <si>
    <t>MC003</t>
  </si>
  <si>
    <t>A code that indicates an insurance coverage type. See Lookup Table B-1.A</t>
  </si>
  <si>
    <t>Insurance_Product_Type_Desc</t>
  </si>
  <si>
    <t>The description of insurance product type.</t>
  </si>
  <si>
    <t>Length_of_Stay</t>
  </si>
  <si>
    <t>The duration of a single episode of inpatient admission, measured in days.</t>
  </si>
  <si>
    <t>Float</t>
  </si>
  <si>
    <t>Line_Count</t>
  </si>
  <si>
    <t>The line number for a service in a claim.</t>
  </si>
  <si>
    <t>Line_of_Business_Cd</t>
  </si>
  <si>
    <t>A code that classifies insurance product types into broad categories.</t>
  </si>
  <si>
    <t>Member_Age_Days</t>
  </si>
  <si>
    <t>A member's age in days.</t>
  </si>
  <si>
    <t>Member_Age_Years</t>
  </si>
  <si>
    <t>A member's age in years.</t>
  </si>
  <si>
    <t>Member_Age_Years_YE</t>
  </si>
  <si>
    <t>A member's age in years at years end.</t>
  </si>
  <si>
    <t>Member_Eligible_Flag</t>
  </si>
  <si>
    <t>This indicates that a member was active at the time of the date of service  of a claim.</t>
  </si>
  <si>
    <t>Payer_Cd</t>
  </si>
  <si>
    <t>MC001</t>
  </si>
  <si>
    <t>A unique identifier of a payer who is submitting payments. Distributed by CIVHC.</t>
  </si>
  <si>
    <t>Medical_Claims_Line</t>
  </si>
  <si>
    <t>Service_Provider_Composite_ID</t>
  </si>
  <si>
    <t>Unique service provider identifier.</t>
  </si>
  <si>
    <t>CPT4_Cd</t>
  </si>
  <si>
    <t>MC055</t>
  </si>
  <si>
    <t>Health Care Common Procedural Coding System (HCPCS) and CPT codes of the American Medical Association.
Required for Outpatient and Professional claims only.</t>
  </si>
  <si>
    <t>CPT4_Mod1_Cd</t>
  </si>
  <si>
    <t>MC056</t>
  </si>
  <si>
    <t>Procedure modifier required when a modifier clarifies/improves the reporting accuracy of the associated procedure code.
Required for Outpatient and Professional claims only.</t>
  </si>
  <si>
    <t>CPT4_Mod2_Cd</t>
  </si>
  <si>
    <t>MC057</t>
  </si>
  <si>
    <t>CPT4_Mod3_Cd</t>
  </si>
  <si>
    <t>MC214</t>
  </si>
  <si>
    <t>CPT4_Mod4_Cd</t>
  </si>
  <si>
    <t>MC215</t>
  </si>
  <si>
    <t>Revenue_Cd</t>
  </si>
  <si>
    <t>MC054</t>
  </si>
  <si>
    <t>National Uniform Billing Committee Codes.  Code using leading zeroes, left justified, and four digits.</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</si>
  <si>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</si>
  <si>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Drug</t>
  </si>
  <si>
    <t>NDC_Cd</t>
  </si>
  <si>
    <t>MC075</t>
  </si>
  <si>
    <t>An NDC code used only when a medication is paid for as part of a medical claim.</t>
  </si>
  <si>
    <t>Line_No</t>
  </si>
  <si>
    <t>MC005</t>
  </si>
  <si>
    <t xml:space="preserve">Line number for this service.  The line counter begins with 1 and is incremented by 1 for each additional service line of a claim. </t>
  </si>
  <si>
    <t>Place_of_Service_Cd</t>
  </si>
  <si>
    <t>MC037</t>
  </si>
  <si>
    <t>Required for professional claims.  Not to be used for institutional claims.  Map where you can and default to “99” for all others.
See Lookup Table B-1.E</t>
  </si>
  <si>
    <t>Service_Qty</t>
  </si>
  <si>
    <t>MC061</t>
  </si>
  <si>
    <t>Count of services performed, which shall be set equal to one on all observation bed service lines and should be set equal to zero on all other room and board service lines, regardless of the length of stay.</t>
  </si>
  <si>
    <t>Unit_Of_Measure</t>
  </si>
  <si>
    <t>MC061A</t>
  </si>
  <si>
    <t xml:space="preserve">Types of units for quantity reported in MC061. For drugs, report the code that defines the unit of measure for the drug dispensed in MC075. See DSG Lookup Table B.1.N </t>
  </si>
  <si>
    <t>Provider_Network_Indicator</t>
  </si>
  <si>
    <t>MC207</t>
  </si>
  <si>
    <t>Servicing provider is a participating provider.   
Y  =  Yes 
N  =  No 
U  =  unknown</t>
  </si>
  <si>
    <t>Denied_Claim_Ind</t>
  </si>
  <si>
    <t>MC038B</t>
  </si>
  <si>
    <t>Use this field to indicate whether the payer denied this specific line on this specific claim. Valid codes are: 
1=Yes (denied); 
2= No (not denied).</t>
  </si>
  <si>
    <t>Claim_Line_Type</t>
  </si>
  <si>
    <t>MC038C</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</si>
  <si>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</si>
  <si>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Payment_Arrangement_Type</t>
  </si>
  <si>
    <t>MC213</t>
  </si>
  <si>
    <t>Indicates the payment methodology. Valid codes are: 
01=Capitation; 
02=Fee for Service; 
03=Percent of Charges; 
04=DRG; 
05=Pay for Performance; 
06=Global Payment; 
07=Other; 
08=Bundled Payment.</t>
  </si>
  <si>
    <t>Medical_Claims_Dx</t>
  </si>
  <si>
    <t>DX_Cd</t>
  </si>
  <si>
    <t>MC042 - MC050</t>
  </si>
  <si>
    <t>ICD diagnosis code.</t>
  </si>
  <si>
    <t>DX_Description</t>
  </si>
  <si>
    <t>ICD diagnosis code description.</t>
  </si>
  <si>
    <t>DX_Type</t>
  </si>
  <si>
    <t>ICD diagnosis code type.</t>
  </si>
  <si>
    <t>ICD_Seq_Num</t>
  </si>
  <si>
    <t>MC039 - MC053</t>
  </si>
  <si>
    <t>ICD diagnosis sequence number.</t>
  </si>
  <si>
    <t>POA_Cd</t>
  </si>
  <si>
    <t>MC201A - MC201M</t>
  </si>
  <si>
    <t>Present on admision code.</t>
  </si>
  <si>
    <t>POA_Description</t>
  </si>
  <si>
    <t>Present on admission description.</t>
  </si>
  <si>
    <t>POA_Seq_Num</t>
  </si>
  <si>
    <t>Present on admission sequence number.</t>
  </si>
  <si>
    <t>Medical_Claims_Procedures</t>
  </si>
  <si>
    <t>Procedure_Cd</t>
  </si>
  <si>
    <t>MC055 - MC058E</t>
  </si>
  <si>
    <t>ICD procedure code.</t>
  </si>
  <si>
    <t>Seq_Num</t>
  </si>
  <si>
    <t>ICD procedure sequence number.</t>
  </si>
  <si>
    <t>Procedure_Dt</t>
  </si>
  <si>
    <t>MC205 - MC025E</t>
  </si>
  <si>
    <t>Date of procedure. Date in YYYYMMDD format.</t>
  </si>
  <si>
    <t>Procedure_Dt_Day</t>
  </si>
  <si>
    <t>Day of procedure. Day in DD format.</t>
  </si>
  <si>
    <t>Procedure_Dt_Month</t>
  </si>
  <si>
    <t>Month of procedure. Month in MM format.</t>
  </si>
  <si>
    <t>Procedure_Dt_Year</t>
  </si>
  <si>
    <t>Year of procedure. Year in YY format.</t>
  </si>
  <si>
    <t>Provider_Composite</t>
  </si>
  <si>
    <t>Provider_Composite_ID</t>
  </si>
  <si>
    <t>A unique provider identifier that ties all of the claims records associated with a given provider together.</t>
  </si>
  <si>
    <t>Credential_Text_1</t>
  </si>
  <si>
    <t>Provider NPI credential.</t>
  </si>
  <si>
    <t>Gender_Cd</t>
  </si>
  <si>
    <t>F = Female,  M = Male,  U = UNKNOWN</t>
  </si>
  <si>
    <t>License_1</t>
  </si>
  <si>
    <t>Provider state license code number 1.</t>
  </si>
  <si>
    <t>License_2</t>
  </si>
  <si>
    <t>Provider state license code number 2.</t>
  </si>
  <si>
    <t>License_3</t>
  </si>
  <si>
    <t>Provider state license code number 3.</t>
  </si>
  <si>
    <t>License_4</t>
  </si>
  <si>
    <t>Provider state license code number 4.</t>
  </si>
  <si>
    <t>License_5</t>
  </si>
  <si>
    <t>Provider state license code number 5.</t>
  </si>
  <si>
    <t>License_State_1</t>
  </si>
  <si>
    <t>State where provider license number 1 was granted.</t>
  </si>
  <si>
    <t>License_State_2</t>
  </si>
  <si>
    <t>State where provider license number 2 was granted.</t>
  </si>
  <si>
    <t>License_State_3</t>
  </si>
  <si>
    <t>State where provider license number 3 was granted.</t>
  </si>
  <si>
    <t>License_State_4</t>
  </si>
  <si>
    <t>State where provider license number 4 was granted.</t>
  </si>
  <si>
    <t>License_State_5</t>
  </si>
  <si>
    <t>State where provider license number 5 was granted.</t>
  </si>
  <si>
    <t>Medicaid_Facility_Number</t>
  </si>
  <si>
    <t>Medicaid facility number.</t>
  </si>
  <si>
    <t>Medicare_Provider_Id</t>
  </si>
  <si>
    <t>A unique medicare provider identifier.</t>
  </si>
  <si>
    <t>National_Provider_ID</t>
  </si>
  <si>
    <t xml:space="preserve"> </t>
  </si>
  <si>
    <t>National Provider Identifier (NPI). (SOURCE: National Plan and Provider Enumeration System (NPPES))</t>
  </si>
  <si>
    <t>Organization_Nm</t>
  </si>
  <si>
    <t>Name of organization.</t>
  </si>
  <si>
    <t>Organization_Nm_Clean</t>
  </si>
  <si>
    <t>Name of organization without puncuations or symbols..</t>
  </si>
  <si>
    <t>Organization_Other_Nm</t>
  </si>
  <si>
    <t>Other name of organization.</t>
  </si>
  <si>
    <t>Organization_Other_Nm_Clean</t>
  </si>
  <si>
    <t>Other name of organization without puncuations or symbols..</t>
  </si>
  <si>
    <t>Other_First_Initial</t>
  </si>
  <si>
    <t>Other initial of first name.</t>
  </si>
  <si>
    <t>Other_First_Nm</t>
  </si>
  <si>
    <t>Other first name.</t>
  </si>
  <si>
    <t>Other_Last_Nm</t>
  </si>
  <si>
    <t>Other last name.</t>
  </si>
  <si>
    <t>Other_Middle_Initial</t>
  </si>
  <si>
    <t>Other initial of middle name.</t>
  </si>
  <si>
    <t>Other_Middle_Nm</t>
  </si>
  <si>
    <t>Other middle name.</t>
  </si>
  <si>
    <t>Other_Nm_Prefix</t>
  </si>
  <si>
    <t>Other prefix of name.</t>
  </si>
  <si>
    <t>Other_Nm_Suffix</t>
  </si>
  <si>
    <t>Other suffix of name.</t>
  </si>
  <si>
    <t>Phone_Number</t>
  </si>
  <si>
    <t>Phone number from the billing provider with service provider phone number listed where no billing phone number could be found.</t>
  </si>
  <si>
    <t>Primary_Address_ID</t>
  </si>
  <si>
    <t>Primary provider address identifier.</t>
  </si>
  <si>
    <t>Provider_DEA_No</t>
  </si>
  <si>
    <t>Provider Drug Enforcement Administration (DEA) number.</t>
  </si>
  <si>
    <t>Provider_First_Initial</t>
  </si>
  <si>
    <t>Initial of provider first name.</t>
  </si>
  <si>
    <t>Provider_First_Nm</t>
  </si>
  <si>
    <t>Provider first name.</t>
  </si>
  <si>
    <t>Provider_Last_Nm</t>
  </si>
  <si>
    <t>Provider last name.</t>
  </si>
  <si>
    <t>Provider_Middle_Initial</t>
  </si>
  <si>
    <t>Initial of provider middle name.</t>
  </si>
  <si>
    <t>Provider_Middle_Nm</t>
  </si>
  <si>
    <t>Provider middle name.</t>
  </si>
  <si>
    <t>Provider_Nm</t>
  </si>
  <si>
    <t>Provider name.</t>
  </si>
  <si>
    <t>Provider_Nm_Prefix</t>
  </si>
  <si>
    <t>Prefix of provider name.</t>
  </si>
  <si>
    <t>Provider_Nm_Suffix</t>
  </si>
  <si>
    <t>Suffix of provider name.</t>
  </si>
  <si>
    <t>Provider_Type</t>
  </si>
  <si>
    <t>Type of provider.</t>
  </si>
  <si>
    <t>Taxonomy_Cd_1</t>
  </si>
  <si>
    <t>Code that indicates provider specialty or taxonomy 1. Code set is freely available at the National Uniform Claims Committee’s web site.</t>
  </si>
  <si>
    <t>Taxonomy_Cd_2</t>
  </si>
  <si>
    <t xml:space="preserve">Code that indicates provider specialty or taxonomy 2. Code set is freely available at the National Uniform Claims Committee’s web site </t>
  </si>
  <si>
    <t>Taxonomy_Cd_3</t>
  </si>
  <si>
    <t xml:space="preserve">Code that indicates provider specialty or taxonomy 3. Code set is freely available at the National Uniform Claims Committee’s web site </t>
  </si>
  <si>
    <t>Taxonomy_Cd_4</t>
  </si>
  <si>
    <t xml:space="preserve">Code that indicates provider specialty or taxonomy 4. Code set is freely available at the National Uniform Claims Committee’s web site </t>
  </si>
  <si>
    <t>Taxonomy_Cd_5</t>
  </si>
  <si>
    <t xml:space="preserve">Code that indicates provider specialty or taxonomy 5. Code set is freely available at the National Uniform Claims Committee’s web site </t>
  </si>
  <si>
    <t>Provider_Composite_Address</t>
  </si>
  <si>
    <t>Provider_Composite_Address_ID</t>
  </si>
  <si>
    <t>A unique provider address identifier.</t>
  </si>
  <si>
    <t>Location</t>
  </si>
  <si>
    <t>Address</t>
  </si>
  <si>
    <t>Address of provider.</t>
  </si>
  <si>
    <t>Address_Type_Cd</t>
  </si>
  <si>
    <t>Address type of provider.  Designates billing location or service location.</t>
  </si>
  <si>
    <t>City</t>
  </si>
  <si>
    <t>City location of provider.</t>
  </si>
  <si>
    <t>Latitude</t>
  </si>
  <si>
    <t>Latitude location of provider</t>
  </si>
  <si>
    <t>Longitude</t>
  </si>
  <si>
    <t>Longitude location of provider.</t>
  </si>
  <si>
    <t>State</t>
  </si>
  <si>
    <t>State of provider.</t>
  </si>
  <si>
    <t>Zip_Cd</t>
  </si>
  <si>
    <t>ZIP Code of provider - may include non-US codes.  Do not include dash.  Plus 4 optional but desired.</t>
  </si>
  <si>
    <t>Zip_Cd_3_Digit</t>
  </si>
  <si>
    <t>ZIP Code of provider - may include non-US codes.  Do not include dash. 3-digit.</t>
  </si>
  <si>
    <t>URF_Designation</t>
  </si>
  <si>
    <t>Urban, Rural, or Frontier geography type</t>
  </si>
  <si>
    <t>HSR</t>
  </si>
  <si>
    <t>Health Statistics Region Code</t>
  </si>
  <si>
    <t>Provider_Composite_to_Provider_Composite_Address_Crosswalk</t>
  </si>
  <si>
    <t>Member_Eligibility</t>
  </si>
  <si>
    <t>ME011</t>
  </si>
  <si>
    <t>Eligibility_Dt</t>
  </si>
  <si>
    <t>Start date of a member's eligibility. Date in DDMMYYYY format.</t>
  </si>
  <si>
    <t>Eligibility_Day</t>
  </si>
  <si>
    <t>ME005 &amp; ME004</t>
  </si>
  <si>
    <t>Start day of a member's eligibility. Day in DD format.</t>
  </si>
  <si>
    <t>Eligibility_Month</t>
  </si>
  <si>
    <t>Start month of a member's eligibility. Month in MM format.</t>
  </si>
  <si>
    <t>Eligibility_Year</t>
  </si>
  <si>
    <t>Start year of a member's eligibility. Year in YYYY format.</t>
  </si>
  <si>
    <t>Plan_Effective_Dt</t>
  </si>
  <si>
    <t>ME897</t>
  </si>
  <si>
    <t>Insurance plan effective date. Date in DDMMYYYY format.</t>
  </si>
  <si>
    <t>Plan_Effective_Dt_Day</t>
  </si>
  <si>
    <t>Insurance plan effective date. Day in DD format.</t>
  </si>
  <si>
    <t>Plan_Effective_Dt_Month</t>
  </si>
  <si>
    <t>Insurance plan effective date. Month in MM format.</t>
  </si>
  <si>
    <t>Plan_Effective_Dt_Year</t>
  </si>
  <si>
    <t>Insurance plan effective date. Year in YYYY format.</t>
  </si>
  <si>
    <t>Plan_Term_Dt</t>
  </si>
  <si>
    <t>ME897A</t>
  </si>
  <si>
    <t>Last continuous day of coverage (date eligibility ended) for this member under this plan.  Date in DDMMYYYY format.</t>
  </si>
  <si>
    <t>Plan_Term_Dt_Day</t>
  </si>
  <si>
    <t>Last continuous day of coverage (date eligibility ended) for this member under this plan. Day in DD format.</t>
  </si>
  <si>
    <t>Plan_Term_Dt_Month</t>
  </si>
  <si>
    <t>Last continuous day of coverage (date eligibility ended) for this member under this plan. Month in MM format.</t>
  </si>
  <si>
    <t>Plan_Term_Dt_Year</t>
  </si>
  <si>
    <t>Last continuous day of coverage (date eligibility ended) for this member under this plan. Year in YYYY format.</t>
  </si>
  <si>
    <t>Employer_ZIP_Code</t>
  </si>
  <si>
    <t>ME032A</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</si>
  <si>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</si>
  <si>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Coverage_Level_Cd</t>
  </si>
  <si>
    <t>ME007</t>
  </si>
  <si>
    <t>Benefit coverage level.</t>
  </si>
  <si>
    <t>Coverage_Type_Cd</t>
  </si>
  <si>
    <t>ME029</t>
  </si>
  <si>
    <t xml:space="preserve">STN – short-term, non-renewable health insurance (ie COBRA).  </t>
  </si>
  <si>
    <t>Dental_Coverage_Flag</t>
  </si>
  <si>
    <t>ME020</t>
  </si>
  <si>
    <t>Y – YES
N - NO
3 - UNKNOWN</t>
  </si>
  <si>
    <t>ME003</t>
  </si>
  <si>
    <t>Market_Category_Cd</t>
  </si>
  <si>
    <t>ME030</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</si>
  <si>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</si>
  <si>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Medical_Coverage_Flag</t>
  </si>
  <si>
    <t>ME018</t>
  </si>
  <si>
    <t>Prescription_Drug_Coverage_Flag</t>
  </si>
  <si>
    <t>ME019</t>
  </si>
  <si>
    <t>Primary_Insurance_Ind</t>
  </si>
  <si>
    <t>ME028</t>
  </si>
  <si>
    <t>Y = Yes, primary insurance;  N = No, secondary or tertiary insurance</t>
  </si>
  <si>
    <t>Employer_Tax_ID</t>
  </si>
  <si>
    <t>ME032</t>
  </si>
  <si>
    <t xml:space="preserve">Subscriber’s employer EIN.  Remove dash, if coverage not purchased through or obtained from an employer (Medicaid, IND, etc), leave blank. </t>
  </si>
  <si>
    <t>ERISA_Ind</t>
  </si>
  <si>
    <t>ME127</t>
  </si>
  <si>
    <t>Y = member’s plan is under ERISA; 
N = member’s plan is not under ERISA;  
Includes fully insured and self-funded ERISA plans</t>
  </si>
  <si>
    <t>Exchange_Offering</t>
  </si>
  <si>
    <t>Y = Purchased through the exchange, N = Purchased outside of the exchange, U = Not Applicable (not offered in market or grandfathered in)</t>
  </si>
  <si>
    <t>Grandfather_Status</t>
  </si>
  <si>
    <t>Y = Yes, N = No</t>
  </si>
  <si>
    <t>Group_Size</t>
  </si>
  <si>
    <t>A = 1, E = 2 to 100, D = 101+</t>
  </si>
  <si>
    <t>High_Deductible_Health_Savings_Account_Plan</t>
  </si>
  <si>
    <t>"Y" = Yes, this is a high deductible/health savings account plan.  "N" = No, this is not  a high deductible/health savings account plan.</t>
  </si>
  <si>
    <t>Metallic_Value</t>
  </si>
  <si>
    <t>Metallic Value as defined under the Affordable Care Act</t>
  </si>
  <si>
    <t>Metallic_Value_Desc</t>
  </si>
  <si>
    <t>Description of Metallic Value</t>
  </si>
  <si>
    <t>Risk_Basis</t>
  </si>
  <si>
    <t>F = Fully Insured, S = Self Insured</t>
  </si>
  <si>
    <t>Acturarial_Value</t>
  </si>
  <si>
    <t>Actuarial Value as defined under the Affordable Care Act</t>
  </si>
  <si>
    <t>Member</t>
  </si>
  <si>
    <t>Member_DOB</t>
  </si>
  <si>
    <t>Member date of birth. Format in DDMMYYYY.</t>
  </si>
  <si>
    <t>Member_DOB_Day</t>
  </si>
  <si>
    <t>ME014</t>
  </si>
  <si>
    <t>Day of member 's date of birth. Format in DD.</t>
  </si>
  <si>
    <t>Member_DOB_Month</t>
  </si>
  <si>
    <t>Month of member's date of birth. Format in MM.</t>
  </si>
  <si>
    <t>Member_DOB_Year</t>
  </si>
  <si>
    <t>Year of member's date of birth. Format in YYYY.</t>
  </si>
  <si>
    <t>Member_City_Nm</t>
  </si>
  <si>
    <t>ME015</t>
  </si>
  <si>
    <t>City location of member</t>
  </si>
  <si>
    <t>Member_State_Cd</t>
  </si>
  <si>
    <t>ME016</t>
  </si>
  <si>
    <t>As defined by the US Postal Service</t>
  </si>
  <si>
    <t>Member_Street_Address_Cd</t>
  </si>
  <si>
    <t>Identifiable</t>
  </si>
  <si>
    <t>ME043</t>
  </si>
  <si>
    <t>Street address of member</t>
  </si>
  <si>
    <t>Member_Zip_Cd</t>
  </si>
  <si>
    <t>ME017</t>
  </si>
  <si>
    <t>ZIP Code of member - may include non-US codes.  Do not include dash.  Plus 4 optional but desired.</t>
  </si>
  <si>
    <t>Member_Zip_Cd_3_Digit</t>
  </si>
  <si>
    <t>ZIP Code of member - may include non-US codes.  Do not include dash. 3-digit.</t>
  </si>
  <si>
    <t>Member_HSR</t>
  </si>
  <si>
    <t>Member_URF</t>
  </si>
  <si>
    <t>Ethnicity_1_Cd</t>
  </si>
  <si>
    <t>ME025</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</si>
  <si>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</si>
  <si>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Ethnicity_2_Cd</t>
  </si>
  <si>
    <t>ME026</t>
  </si>
  <si>
    <t>See code set for ME025.</t>
  </si>
  <si>
    <t>Hispanic_Ind</t>
  </si>
  <si>
    <t>ME024</t>
  </si>
  <si>
    <t>Y = Patient is Hispanic/Latino/Spanish,  N = Patient is not Hispanic/Latino/Spanish,  U = Unknown</t>
  </si>
  <si>
    <t>Member_Gender_Cd</t>
  </si>
  <si>
    <t>ME013</t>
  </si>
  <si>
    <t>Member_Subscriber_Rlp_Cd</t>
  </si>
  <si>
    <t>ME012</t>
  </si>
  <si>
    <t>Member's relationship to insured – see Lookup Table B-1.B</t>
  </si>
  <si>
    <t>Other_Ethnicity</t>
  </si>
  <si>
    <t>ME027</t>
  </si>
  <si>
    <t>List ethnicity if MC025 or MC026 are coded as OTHER.</t>
  </si>
  <si>
    <t>Other_Race</t>
  </si>
  <si>
    <t>ME023</t>
  </si>
  <si>
    <t>List race if MC021or MC022 are coded as R9.</t>
  </si>
  <si>
    <t>ME001</t>
  </si>
  <si>
    <t>Race_1_Cd</t>
  </si>
  <si>
    <t>ME021</t>
  </si>
  <si>
    <t>R1 American Indian/Alaska Native
R2 Asian
R3 Black/African American
R4 Native Hawaiian or other Pacific Islander
R5 White
R9 Other Race
UNKNOW Unknown/Not Specified</t>
  </si>
  <si>
    <t>Race_2_Cd</t>
  </si>
  <si>
    <t>ME022</t>
  </si>
  <si>
    <t>See code set for ME021.</t>
  </si>
  <si>
    <t>Member_Composite</t>
  </si>
  <si>
    <t>Member_to_Member_Composite_Crosswalk</t>
  </si>
  <si>
    <t>Effective_Date</t>
  </si>
  <si>
    <t>Effective date of when the Member_ID to Member_Composite_ID relationship was established</t>
  </si>
  <si>
    <t>Pharmacy_Claims_Header</t>
  </si>
  <si>
    <t>A unique pharmacy claim identifier.</t>
  </si>
  <si>
    <t>PC010</t>
  </si>
  <si>
    <t>Prescribing_Provider_ID</t>
  </si>
  <si>
    <t>A unique prescribing provider identifier</t>
  </si>
  <si>
    <t>Rx_Fill_Date_First</t>
  </si>
  <si>
    <t>First fill date. Date in format YYYYMMDD.</t>
  </si>
  <si>
    <t>Rx_Fill_Date_First_Day</t>
  </si>
  <si>
    <t>PC032</t>
  </si>
  <si>
    <t>Day of first fill date. Day in format DD.</t>
  </si>
  <si>
    <t>Rx_Fill_Date_First_Month</t>
  </si>
  <si>
    <t>Month of first fill date. Month in format MM.</t>
  </si>
  <si>
    <t>Rx_Fill_Date_First_Year</t>
  </si>
  <si>
    <t>Year of first fill date. Year in format YYYY.</t>
  </si>
  <si>
    <t>Rx_Fill_Date_Latest</t>
  </si>
  <si>
    <t>Latest fill date. Date in YYYYMMDD format.</t>
  </si>
  <si>
    <t>Rx_Fill_Date_Latest_Day</t>
  </si>
  <si>
    <t>Day of latest fill date. Day in format DD.</t>
  </si>
  <si>
    <t>Rx_Fill_Date_Latest_Month</t>
  </si>
  <si>
    <t>Month of latest fill date. Month in MM format.</t>
  </si>
  <si>
    <t>Rx_Fill_Date_Latest_Year</t>
  </si>
  <si>
    <t>Year of latest fill date. Year in YYYY format.</t>
  </si>
  <si>
    <t>PC017</t>
  </si>
  <si>
    <t>Paid date. Date in format DDMMYYYY.</t>
  </si>
  <si>
    <t>Day of paid date. Day in format DD.</t>
  </si>
  <si>
    <t>Month of paid date. Month in format MM.</t>
  </si>
  <si>
    <t>Year of paid date. Year in format YYYY.</t>
  </si>
  <si>
    <t>PC036, PC040, PC041, PC042</t>
  </si>
  <si>
    <t>PC035</t>
  </si>
  <si>
    <t>Do not code decimal point or provide any punctuation where $1,000.00 converted to 100000. Same for all financial data that follows.</t>
  </si>
  <si>
    <t>PC041</t>
  </si>
  <si>
    <t>PC040</t>
  </si>
  <si>
    <t>PC042</t>
  </si>
  <si>
    <t>The percent of the pharmacy allowed amount that the member is responsible for paying.</t>
  </si>
  <si>
    <t>PC036</t>
  </si>
  <si>
    <t>Includes all health plan payments and excludes all member payments.  Do not code decimal point.</t>
  </si>
  <si>
    <t>Postage_Claim_Amt</t>
  </si>
  <si>
    <t>PC038</t>
  </si>
  <si>
    <t>Do not code decimal point.  Not typically captured.</t>
  </si>
  <si>
    <t>COB_TPL_Amt</t>
  </si>
  <si>
    <t>PC025A</t>
  </si>
  <si>
    <t>Total_POS_Rebate_Amt</t>
  </si>
  <si>
    <t>PC043</t>
  </si>
  <si>
    <t xml:space="preserve">The dollar amount of the total POS (point-of-sale) rebate. The total POS rebate amount should be reported in full and should not be deducted from either plan paid or member copay, deductible, or coinsurance amounts. </t>
  </si>
  <si>
    <t>Member_POS_Rebate_Amt</t>
  </si>
  <si>
    <t>PC043A</t>
  </si>
  <si>
    <t xml:space="preserve">The dollar amount of the total POS rebate that was received by the member. The member POS rebate amount should not be deducted from member copay, deductible, or coinsurance amounts. </t>
  </si>
  <si>
    <t>PC025</t>
  </si>
  <si>
    <t>PC003</t>
  </si>
  <si>
    <t>PC001</t>
  </si>
  <si>
    <t>Pharmacy_ID</t>
  </si>
  <si>
    <t>PC018</t>
  </si>
  <si>
    <t>Payer assigned pharmacy number.  AHFS number is acceptable.</t>
  </si>
  <si>
    <t>National_Pharmacy_NPI</t>
  </si>
  <si>
    <t>PC021</t>
  </si>
  <si>
    <t>National Provider ID of pharmacy.  This data element pertains to the entity or individual directly providing the service.</t>
  </si>
  <si>
    <t>Pharmacy_Claims_Line</t>
  </si>
  <si>
    <t>Fill_Dt</t>
  </si>
  <si>
    <t>Drug fill date. Date in DDMMYYYY format.</t>
  </si>
  <si>
    <t>Fill_Dt_Day</t>
  </si>
  <si>
    <t>Drug fill date. Day in DD format.</t>
  </si>
  <si>
    <t>Fill_Dt_Month</t>
  </si>
  <si>
    <t>Drug fill date. Month in MM format.</t>
  </si>
  <si>
    <t>Fill_Dt_Year</t>
  </si>
  <si>
    <t>Drug fill date. Year in YYYY format.</t>
  </si>
  <si>
    <t>Dispensing_Fee_Amt</t>
  </si>
  <si>
    <t>PC039</t>
  </si>
  <si>
    <t>Ingredient_Cost_Amt</t>
  </si>
  <si>
    <t>PC037</t>
  </si>
  <si>
    <t>Cost of the drug dispensed.  Do not code decimal point.</t>
  </si>
  <si>
    <t>Drug_Nm</t>
  </si>
  <si>
    <t>PC027</t>
  </si>
  <si>
    <t>Text name of drug</t>
  </si>
  <si>
    <t>PC026</t>
  </si>
  <si>
    <t>NDC Code</t>
  </si>
  <si>
    <t>Compound_Drug_Name</t>
  </si>
  <si>
    <t>PC031A</t>
  </si>
  <si>
    <t xml:space="preserve">The name of the compound drug when Compound Drug Indicator is Y. If no compound drug name is identified,  the names of the compound drug ingredients are listed. </t>
  </si>
  <si>
    <t>Compound_Drug_Ind</t>
  </si>
  <si>
    <t>PC031</t>
  </si>
  <si>
    <t>N = Non-compound drug, Y = Compound drug, U = Non-specified drug compound</t>
  </si>
  <si>
    <t>Days_Supply</t>
  </si>
  <si>
    <t>PC034</t>
  </si>
  <si>
    <t>Estimated number of days the prescription will last</t>
  </si>
  <si>
    <t>Dispensed_As_Written_Cd</t>
  </si>
  <si>
    <t>PC030</t>
  </si>
  <si>
    <t>Indicates if prescription was dispensed as written</t>
  </si>
  <si>
    <t>Generic_Drug_Ind</t>
  </si>
  <si>
    <t>PC029</t>
  </si>
  <si>
    <t>01 - branded drug, 02 -  generic drug</t>
  </si>
  <si>
    <t>Quantity_Dispensed</t>
  </si>
  <si>
    <t>PC033</t>
  </si>
  <si>
    <t>Number of metric units of medication dispensed</t>
  </si>
  <si>
    <t>Refill_Ind</t>
  </si>
  <si>
    <t>PC028</t>
  </si>
  <si>
    <t>Older systems provide only an “N” for new or an “R” for refill, otherwise  01 =  New prescription,  02 = Refill</t>
  </si>
  <si>
    <t>PC025B</t>
  </si>
  <si>
    <t>Formulary_Ind</t>
  </si>
  <si>
    <t>PC053</t>
  </si>
  <si>
    <t>Indicates if the prescribed drug was on the carrier’s formulary list. Valid codes include: 
1=Yes; 
2= No; 
3= Unknown; 
4= Other;
5= Not applicable.</t>
  </si>
  <si>
    <t>Refill_Number</t>
  </si>
  <si>
    <t>PC028A</t>
  </si>
  <si>
    <t>01-99 = Number of Refill</t>
  </si>
  <si>
    <t>Specialty_Drug_Ind</t>
  </si>
  <si>
    <t>PC029A</t>
  </si>
  <si>
    <t>Y = Drug is a specialty drug based on payer formulary; 
N = Drug is not a specialty drug based on payer formulary</t>
  </si>
  <si>
    <t>Dental_Claims_Header</t>
  </si>
  <si>
    <t>A unique dental claim identifier.</t>
  </si>
  <si>
    <t>MC063 - MC067</t>
  </si>
  <si>
    <t>The percent of the dental allowed amount that the member is responsible for paying.</t>
  </si>
  <si>
    <t>Dental_Claims_Line</t>
  </si>
  <si>
    <t>Dental Procedure Codes (extracted from submitted CPT_4 and HCPCs procedure codes)</t>
  </si>
  <si>
    <t>An NDC code used only when a medication is paid for as part of a dental claim.</t>
  </si>
  <si>
    <t>Dental</t>
  </si>
  <si>
    <t>Dental_Quadrant</t>
  </si>
  <si>
    <t>Dental quadrant.</t>
  </si>
  <si>
    <t>Tooth_Number</t>
  </si>
  <si>
    <t>Tooth number.</t>
  </si>
  <si>
    <t>Tooth_Surface</t>
  </si>
  <si>
    <t>Tooth surface code.</t>
  </si>
  <si>
    <t>Dental_Claims_Procedures</t>
  </si>
  <si>
    <t>Member_Street_Address_Crosswalk_All</t>
  </si>
  <si>
    <t>Member_id</t>
  </si>
  <si>
    <t>Member_Street_Address</t>
  </si>
  <si>
    <t>Member_Street_Address_Crosswalk_Recent</t>
  </si>
  <si>
    <t>Member_Id</t>
  </si>
  <si>
    <t>Dim_Dental_Quadrants</t>
  </si>
  <si>
    <t>Table to describe Dental Quadrant codes</t>
  </si>
  <si>
    <t>Dim_Tooth_Numbers</t>
  </si>
  <si>
    <t>Table to describe Tooth Number codes</t>
  </si>
  <si>
    <t>Dim_Tooth_Surfaces</t>
  </si>
  <si>
    <t>Table to describe Tooth Surface codes</t>
  </si>
  <si>
    <t>DIM_Places_of_Service</t>
  </si>
  <si>
    <t>Table to describe Place of Service codes</t>
  </si>
  <si>
    <t>DIM_Claim_Statuses</t>
  </si>
  <si>
    <t>Table to describe Claim Status codes</t>
  </si>
  <si>
    <t>DIM_Discharge_Statuses</t>
  </si>
  <si>
    <t>Table to describe Discharge Status codes</t>
  </si>
  <si>
    <t>DIM_Line_of_Business_Desc</t>
  </si>
  <si>
    <t>Table to describe Line of Business codes</t>
  </si>
  <si>
    <t>DIM_Ethnicities</t>
  </si>
  <si>
    <t>Table to describe Ethnicity codes</t>
  </si>
  <si>
    <t>DIM_HSR</t>
  </si>
  <si>
    <t>Table to describe HSR codes</t>
  </si>
  <si>
    <t>DIM_Races</t>
  </si>
  <si>
    <t>Table to describe Race codes</t>
  </si>
  <si>
    <t>DIM_Coverage_Levels</t>
  </si>
  <si>
    <t>Table to describe Coverage Level codes</t>
  </si>
  <si>
    <t>DIM_Coverage_Types</t>
  </si>
  <si>
    <t>Table to describe Coverage Type codes</t>
  </si>
  <si>
    <t>DIM_Market_Categories</t>
  </si>
  <si>
    <t>Table to describe Market Category codes</t>
  </si>
  <si>
    <t>DIM_Relationship_Codes</t>
  </si>
  <si>
    <t>Table to describe Subscriber Relationship codes</t>
  </si>
  <si>
    <t>DIM_Urban_Rural_Frontier</t>
  </si>
  <si>
    <t>Table to describe URF codes</t>
  </si>
  <si>
    <t>DIM_Dx_Type</t>
  </si>
  <si>
    <t>Table to describe Diagnosis Type codes</t>
  </si>
  <si>
    <t>COAPCD Data Extract Element Request Form v11 - Groupers</t>
  </si>
  <si>
    <t>Grouping Level</t>
  </si>
  <si>
    <t>Claim Level</t>
  </si>
  <si>
    <t>Diagnosis_Related_Groups_DRG</t>
  </si>
  <si>
    <t>A unique claim identifier.</t>
  </si>
  <si>
    <t>MS_MDC_Cd</t>
  </si>
  <si>
    <t>A crosswalk of MS-DRG and Major Diagnostic Category (MDC) codes.</t>
  </si>
  <si>
    <t>MSDRG_Cd</t>
  </si>
  <si>
    <t>Medicare Severity-Diagnosis Related Group (MS-DRG) code.</t>
  </si>
  <si>
    <t>MSDRG_Version</t>
  </si>
  <si>
    <t xml:space="preserve">A code identifying the version of the MS-DRG code. </t>
  </si>
  <si>
    <t>Service_Cd</t>
  </si>
  <si>
    <t xml:space="preserve">Service category code. </t>
  </si>
  <si>
    <t>APRDRG_Version</t>
  </si>
  <si>
    <t>All Patient Refined (APR) grouper type and version number.</t>
  </si>
  <si>
    <t>APRDRG_CD</t>
  </si>
  <si>
    <t xml:space="preserve">All Patient Refined Diagnostic Related Group (APR-DRG) code. </t>
  </si>
  <si>
    <t>APR_MDC_CD</t>
  </si>
  <si>
    <t>All Patient Refined Major Diagnostic Category.</t>
  </si>
  <si>
    <t>APR_Medical_Surgical_Drg_Flag</t>
  </si>
  <si>
    <t>All Patient Refined medical surgical flag.</t>
  </si>
  <si>
    <t>APR_Severity</t>
  </si>
  <si>
    <t>All Patient Refined Severity of Illness category.</t>
  </si>
  <si>
    <t>APR_Risk_Of_Mortality</t>
  </si>
  <si>
    <t>All Patient Refined Risk of Mortality category.</t>
  </si>
  <si>
    <t>COAPCD Data Extract Element Request Form v11  - Filters</t>
  </si>
  <si>
    <t>Extract Format Requirements</t>
  </si>
  <si>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</si>
  <si>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NA</t>
  </si>
  <si>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</si>
  <si>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</si>
  <si>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</si>
  <si>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</si>
  <si>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</si>
  <si>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t>Filter Name</t>
  </si>
  <si>
    <t>Purpose of Filter</t>
  </si>
  <si>
    <t>People of Interest</t>
  </si>
  <si>
    <t>Claims of Interest (default)</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</si>
  <si>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</si>
  <si>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t>Fill out this column if you want ALL PEOPLE and claims that match the listed criteria.</t>
  </si>
  <si>
    <r>
      <t xml:space="preserve">Elements filtered by </t>
    </r>
    <r>
      <rPr>
        <b/>
        <sz val="16"/>
        <color indexed="53"/>
        <rFont val="Gill Sans MT"/>
        <family val="2"/>
      </rPr>
      <t>Range</t>
    </r>
  </si>
  <si>
    <t>Range (provide start and end dates, inclusive)</t>
  </si>
  <si>
    <t>Claim Date</t>
  </si>
  <si>
    <t>Filter data based on claim service date or pharmacy prescribed date.  Ranges in low-high format are allowed (multiple rows allowed)(if only year is listed, that entire year will be included)</t>
  </si>
  <si>
    <t>2018-2023</t>
  </si>
  <si>
    <t>Member Date of Birth (age)</t>
  </si>
  <si>
    <t>Filter data based on member age at time of claim (years only).  Ranges in low-high format are allowed (multiple rows allowed) (if only year is listed, that entire year will be included)</t>
  </si>
  <si>
    <t xml:space="preserve">4-21 at time of service </t>
  </si>
  <si>
    <t>Eligibility Date</t>
  </si>
  <si>
    <t>Filter data based on member eligibility date range. (if only year is listed, that entire year will be included)</t>
  </si>
  <si>
    <r>
      <t xml:space="preserve">Elements filtered by </t>
    </r>
    <r>
      <rPr>
        <b/>
        <sz val="16"/>
        <color indexed="53"/>
        <rFont val="Gill Sans MT"/>
        <family val="2"/>
      </rPr>
      <t>Comma Separated List</t>
    </r>
    <r>
      <rPr>
        <b/>
        <sz val="16"/>
        <rFont val="Gill Sans MT"/>
        <family val="2"/>
      </rPr>
      <t xml:space="preserve"> (attach separate file if necessary)</t>
    </r>
  </si>
  <si>
    <t>Elements (separate by comma)</t>
  </si>
  <si>
    <t>Payer Codes</t>
  </si>
  <si>
    <t>Filter data based on payer code on the claim (Minimum of 5).  Comma delimited list and/or ranges in low-high format are allowed (multiple rows allowed)</t>
  </si>
  <si>
    <t>Line of Business</t>
  </si>
  <si>
    <t>Commercial, Medicaid, Medicare Advantage, Medicare Fee for Service</t>
  </si>
  <si>
    <t>Commercial, Medicaid</t>
  </si>
  <si>
    <t>Member State</t>
  </si>
  <si>
    <t xml:space="preserve">Filter data based on member state. </t>
  </si>
  <si>
    <t>Member Zip Code</t>
  </si>
  <si>
    <t>Filter data based on member zip code.  Comma delimited list and/or ranges in low-high format are allowed (multiple rows allowed) Values can have ‘*’ to denote wild card values (i.e.  1234*)</t>
  </si>
  <si>
    <t>Member County</t>
  </si>
  <si>
    <t xml:space="preserve">Filter data based on member county. </t>
  </si>
  <si>
    <t>Member HSR</t>
  </si>
  <si>
    <t xml:space="preserve">Filter data based on member HSR. </t>
  </si>
  <si>
    <t xml:space="preserve">Filter data based on provider state. </t>
  </si>
  <si>
    <t>Provider Zip Code</t>
  </si>
  <si>
    <t>Filter data based on provider zip code.  Comma delimited list and/or ranges in low-high format are allowed (multiple rows allowed) Values can have ‘*’ to denote wild card values (i.e.  1234*)</t>
  </si>
  <si>
    <t>Provider County</t>
  </si>
  <si>
    <t xml:space="preserve">Filter data based on provider county. </t>
  </si>
  <si>
    <t>Provider HSR</t>
  </si>
  <si>
    <t xml:space="preserve">Filter data based on provider HSR. </t>
  </si>
  <si>
    <t>Claim Type</t>
  </si>
  <si>
    <t>1 - Inpatient
2 - Outpatient
3 - Professional
5 - Dental
6 - Pharmacy</t>
  </si>
  <si>
    <t>1,2,3,6</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</si>
  <si>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</si>
  <si>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</si>
  <si>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</si>
  <si>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</si>
  <si>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NDC_Codes</t>
  </si>
  <si>
    <t>Filter data based on pharmacy ndc.  Comma delimited list and/or ranges in low-high format are allowed (multiple rows allowed) Values can have ‘*’ to denote wild card values (i.e.  1234*)</t>
  </si>
  <si>
    <t>CPT/HCPCs Codes</t>
  </si>
  <si>
    <t>Filter data based on ICD or CPT procedure.  This will check both types - comma delimited list and/or ranges in low-high format are allowed (multiple rows allowed) ranges in low-high format are allowed (multiple rows allowed)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</si>
  <si>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</si>
  <si>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</si>
  <si>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</si>
  <si>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</si>
  <si>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</si>
  <si>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</si>
  <si>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</si>
  <si>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 xml:space="preserve">Payer CD will be an interger substitution unless requested </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</si>
  <si>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</si>
  <si>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</si>
  <si>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</si>
  <si>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</si>
  <si>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</si>
  <si>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</si>
  <si>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</si>
  <si>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</si>
  <si>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</si>
  <si>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</si>
  <si>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</si>
  <si>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</si>
  <si>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</si>
  <si>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</si>
  <si>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</si>
  <si>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</si>
  <si>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</si>
  <si>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</si>
  <si>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</si>
  <si>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</si>
  <si>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</si>
  <si>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</si>
  <si>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</si>
  <si>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</si>
  <si>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</si>
  <si>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</si>
  <si>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t>
  </si>
  <si>
    <t>COLUMN</t>
  </si>
  <si>
    <t>SELECTED</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</si>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</sst>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3">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0">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49" fontId="0" fillId="6" borderId="0" xfId="0" applyNumberFormat="1" applyFill="1" applyAlignment="1" applyProtection="1">
      <alignment horizontal="center" vertical="center"/>
      <protection locked="0"/>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49" fontId="0" fillId="6" borderId="5" xfId="0" applyNumberFormat="1" applyFill="1" applyBorder="1" applyAlignment="1" applyProtection="1">
      <alignment horizontal="center" vertical="center" wrapText="1"/>
      <protection locked="0"/>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left" wrapText="1"/>
    </xf>
    <xf numFmtId="0" fontId="8" fillId="6" borderId="8" xfId="0" quotePrefix="1" applyFont="1" applyFill="1" applyBorder="1" applyAlignment="1">
      <alignment horizontal="left"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69"/>
  <sheetViews>
    <sheetView zoomScale="80" zoomScaleNormal="80" workbookViewId="0">
      <pane ySplit="2" topLeftCell="A169" activePane="bottomLeft" state="frozen"/>
      <selection sqref="A1:E1"/>
      <selection pane="bottomLeft" activeCell="G219" sqref="G219"/>
    </sheetView>
  </sheetViews>
  <sheetFormatPr defaultColWidth="8.7265625" defaultRowHeight="14.5" x14ac:dyDescent="0.35"/>
  <cols>
    <col min="1" max="1" width="67.7265625" customWidth="1"/>
    <col min="2" max="2" width="17.81640625" customWidth="1"/>
    <col min="3" max="3" width="49.54296875" bestFit="1" customWidth="1"/>
    <col min="4" max="4" width="13.54296875" style="52" hidden="1" customWidth="1"/>
    <col min="5" max="5" width="22.453125" hidden="1" customWidth="1"/>
    <col min="6" max="6" width="25.26953125" customWidth="1"/>
    <col min="7" max="7" width="29.7265625" style="26" customWidth="1"/>
    <col min="8" max="8" width="25.7265625" style="1" customWidth="1"/>
    <col min="9" max="9" width="29.7265625" customWidth="1"/>
    <col min="10" max="10" width="81.54296875" customWidth="1"/>
    <col min="11" max="11" width="17.453125" customWidth="1"/>
    <col min="12" max="12" width="16.7265625" customWidth="1"/>
    <col min="13" max="66" width="8.7265625" style="29"/>
    <col min="67" max="16384" width="8.7265625" style="1"/>
  </cols>
  <sheetData>
    <row r="1" spans="1:12" ht="70" thickBot="1" x14ac:dyDescent="1.95">
      <c r="A1" s="60" t="s">
        <v>0</v>
      </c>
      <c r="B1" s="60"/>
      <c r="C1" s="60"/>
      <c r="D1" s="60"/>
      <c r="E1" s="60"/>
      <c r="F1" s="60"/>
      <c r="G1" s="60"/>
      <c r="H1" s="60"/>
      <c r="I1" s="60"/>
      <c r="J1" s="60"/>
      <c r="K1" s="60"/>
      <c r="L1" s="60"/>
    </row>
    <row r="2" spans="1:12" ht="49.4" customHeight="1" x14ac:dyDescent="0.7">
      <c r="A2" s="2" t="s">
        <v>1</v>
      </c>
      <c r="B2" s="2" t="s">
        <v>2</v>
      </c>
      <c r="C2" s="2" t="s">
        <v>3</v>
      </c>
      <c r="D2" s="2" t="s">
        <v>4</v>
      </c>
      <c r="E2" s="2" t="s">
        <v>5</v>
      </c>
      <c r="F2" s="21" t="s">
        <v>6</v>
      </c>
      <c r="G2" s="24" t="s">
        <v>7</v>
      </c>
      <c r="H2" s="2" t="s">
        <v>8</v>
      </c>
      <c r="I2" s="2" t="s">
        <v>9</v>
      </c>
      <c r="J2" s="2" t="s">
        <v>10</v>
      </c>
      <c r="K2" s="2" t="s">
        <v>11</v>
      </c>
      <c r="L2" s="11" t="s">
        <v>12</v>
      </c>
    </row>
    <row r="3" spans="1:12" ht="24.75" customHeight="1" x14ac:dyDescent="0.7">
      <c r="A3" s="40" t="s">
        <v>13</v>
      </c>
      <c r="B3" s="40" t="s">
        <v>14</v>
      </c>
      <c r="C3" s="50" t="s">
        <v>15</v>
      </c>
      <c r="D3" s="51">
        <v>3</v>
      </c>
      <c r="E3" s="16" t="str">
        <f>A3&amp;"+"&amp;C3</f>
        <v>Medical_Claims_Header+Billing_Provider_Composite_ID</v>
      </c>
      <c r="F3" s="39" t="str">
        <f t="array" ref="F3">IF(AND($G$3:$G$67=""),"","X")</f>
        <v>X</v>
      </c>
      <c r="G3" s="25" t="s">
        <v>16</v>
      </c>
      <c r="H3" s="8" t="s">
        <v>17</v>
      </c>
      <c r="I3" s="6" t="s">
        <v>18</v>
      </c>
      <c r="J3" s="6" t="s">
        <v>19</v>
      </c>
      <c r="K3" s="6" t="s">
        <v>20</v>
      </c>
      <c r="L3" s="6">
        <v>19</v>
      </c>
    </row>
    <row r="4" spans="1:12" ht="24.75" customHeight="1" x14ac:dyDescent="0.7">
      <c r="A4" s="40" t="s">
        <v>13</v>
      </c>
      <c r="B4" s="40" t="s">
        <v>14</v>
      </c>
      <c r="C4" s="50" t="s">
        <v>21</v>
      </c>
      <c r="D4" s="51">
        <v>4</v>
      </c>
      <c r="E4" s="16" t="str">
        <f t="shared" ref="E4:E34" si="0">A4&amp;"+"&amp;C4</f>
        <v>Medical_Claims_Header+Claim_ID</v>
      </c>
      <c r="F4" s="39" t="str">
        <f t="array" ref="F4">IF(AND($G$3:$G$67=""),"","X")</f>
        <v>X</v>
      </c>
      <c r="G4" s="25" t="s">
        <v>16</v>
      </c>
      <c r="H4" s="8" t="s">
        <v>17</v>
      </c>
      <c r="I4" s="6" t="s">
        <v>18</v>
      </c>
      <c r="J4" s="6" t="s">
        <v>22</v>
      </c>
      <c r="K4" s="6" t="s">
        <v>20</v>
      </c>
      <c r="L4" s="6">
        <v>19</v>
      </c>
    </row>
    <row r="5" spans="1:12" ht="24.75" customHeight="1" x14ac:dyDescent="0.7">
      <c r="A5" s="40" t="s">
        <v>13</v>
      </c>
      <c r="B5" s="40" t="s">
        <v>14</v>
      </c>
      <c r="C5" s="50" t="s">
        <v>23</v>
      </c>
      <c r="D5" s="51">
        <v>5</v>
      </c>
      <c r="E5" s="16" t="str">
        <f t="shared" si="0"/>
        <v>Medical_Claims_Header+Member_Composite_ID</v>
      </c>
      <c r="F5" s="39" t="str">
        <f t="array" ref="F5">IF(AND($G$3:$G$67=""),"","X")</f>
        <v>X</v>
      </c>
      <c r="G5" s="25" t="s">
        <v>16</v>
      </c>
      <c r="H5" s="8" t="s">
        <v>17</v>
      </c>
      <c r="I5" s="6" t="s">
        <v>18</v>
      </c>
      <c r="J5" s="6" t="s">
        <v>24</v>
      </c>
      <c r="K5" s="6" t="s">
        <v>20</v>
      </c>
      <c r="L5" s="6">
        <v>19</v>
      </c>
    </row>
    <row r="6" spans="1:12" ht="24.75" customHeight="1" x14ac:dyDescent="0.7">
      <c r="A6" s="40" t="s">
        <v>13</v>
      </c>
      <c r="B6" s="40" t="s">
        <v>14</v>
      </c>
      <c r="C6" s="50" t="s">
        <v>25</v>
      </c>
      <c r="D6" s="51">
        <v>6</v>
      </c>
      <c r="E6" s="16" t="str">
        <f t="shared" si="0"/>
        <v>Medical_Claims_Header+Member_ID</v>
      </c>
      <c r="F6" s="39" t="str">
        <f t="array" ref="F6">IF(AND($G$3:$G$67=""),"","X")</f>
        <v>X</v>
      </c>
      <c r="G6" s="25" t="s">
        <v>16</v>
      </c>
      <c r="H6" s="8" t="s">
        <v>17</v>
      </c>
      <c r="I6" s="6" t="s">
        <v>26</v>
      </c>
      <c r="J6" s="6" t="s">
        <v>27</v>
      </c>
      <c r="K6" s="6" t="s">
        <v>20</v>
      </c>
      <c r="L6" s="6">
        <v>19</v>
      </c>
    </row>
    <row r="7" spans="1:12" ht="24.75" customHeight="1" x14ac:dyDescent="0.7">
      <c r="A7" s="40" t="s">
        <v>13</v>
      </c>
      <c r="B7" s="40" t="s">
        <v>28</v>
      </c>
      <c r="C7" s="50" t="s">
        <v>29</v>
      </c>
      <c r="D7" s="51">
        <v>7</v>
      </c>
      <c r="E7" s="16" t="str">
        <f t="shared" si="0"/>
        <v>Medical_Claims_Header+ICD_Primary_Procedure_Cd</v>
      </c>
      <c r="F7" s="39"/>
      <c r="G7" s="25" t="s">
        <v>16</v>
      </c>
      <c r="H7" s="8" t="s">
        <v>17</v>
      </c>
      <c r="I7" s="6" t="s">
        <v>30</v>
      </c>
      <c r="J7" s="6" t="s">
        <v>31</v>
      </c>
      <c r="K7" s="6" t="s">
        <v>32</v>
      </c>
      <c r="L7" s="6">
        <v>7</v>
      </c>
    </row>
    <row r="8" spans="1:12" ht="24.75" customHeight="1" x14ac:dyDescent="0.7">
      <c r="A8" s="40" t="s">
        <v>13</v>
      </c>
      <c r="B8" s="40" t="s">
        <v>28</v>
      </c>
      <c r="C8" s="50" t="s">
        <v>33</v>
      </c>
      <c r="D8" s="51">
        <v>8</v>
      </c>
      <c r="E8" s="16" t="str">
        <f t="shared" si="0"/>
        <v>Medical_Claims_Header+ICD_Vers_Flag</v>
      </c>
      <c r="F8" s="39" t="str">
        <f t="array" ref="F8">IF(AND(G7="",G9:G10=""),"","X")</f>
        <v>X</v>
      </c>
      <c r="G8" s="25" t="s">
        <v>16</v>
      </c>
      <c r="H8" s="8" t="s">
        <v>17</v>
      </c>
      <c r="I8" s="6"/>
      <c r="J8" s="6" t="s">
        <v>34</v>
      </c>
      <c r="K8" s="6" t="s">
        <v>32</v>
      </c>
      <c r="L8" s="6">
        <v>1</v>
      </c>
    </row>
    <row r="9" spans="1:12" ht="24.75" customHeight="1" x14ac:dyDescent="0.7">
      <c r="A9" s="40" t="s">
        <v>13</v>
      </c>
      <c r="B9" s="40" t="s">
        <v>35</v>
      </c>
      <c r="C9" s="50" t="s">
        <v>36</v>
      </c>
      <c r="D9" s="51">
        <v>9</v>
      </c>
      <c r="E9" s="16" t="str">
        <f t="shared" si="0"/>
        <v>Medical_Claims_Header+Admit_Diagnosis_Cd</v>
      </c>
      <c r="F9" s="39"/>
      <c r="G9" s="25" t="s">
        <v>16</v>
      </c>
      <c r="H9" s="8" t="s">
        <v>17</v>
      </c>
      <c r="I9" s="6" t="s">
        <v>37</v>
      </c>
      <c r="J9" s="6" t="s">
        <v>38</v>
      </c>
      <c r="K9" s="6" t="s">
        <v>32</v>
      </c>
      <c r="L9" s="6">
        <v>7</v>
      </c>
    </row>
    <row r="10" spans="1:12" ht="24.75" customHeight="1" x14ac:dyDescent="0.7">
      <c r="A10" s="40" t="s">
        <v>13</v>
      </c>
      <c r="B10" s="40" t="s">
        <v>35</v>
      </c>
      <c r="C10" s="50" t="s">
        <v>39</v>
      </c>
      <c r="D10" s="51">
        <v>10</v>
      </c>
      <c r="E10" s="16" t="str">
        <f t="shared" si="0"/>
        <v>Medical_Claims_Header+Principal_Diagnosis_Cd</v>
      </c>
      <c r="F10" s="39"/>
      <c r="G10" s="25" t="s">
        <v>16</v>
      </c>
      <c r="H10" s="8" t="s">
        <v>17</v>
      </c>
      <c r="I10" s="6" t="s">
        <v>40</v>
      </c>
      <c r="J10" s="6" t="s">
        <v>41</v>
      </c>
      <c r="K10" s="6" t="s">
        <v>32</v>
      </c>
      <c r="L10" s="6">
        <v>7</v>
      </c>
    </row>
    <row r="11" spans="1:12" ht="24.75" customHeight="1" x14ac:dyDescent="0.7">
      <c r="A11" s="40" t="s">
        <v>13</v>
      </c>
      <c r="B11" s="40" t="s">
        <v>42</v>
      </c>
      <c r="C11" s="50" t="s">
        <v>43</v>
      </c>
      <c r="D11" s="51">
        <v>11</v>
      </c>
      <c r="E11" s="16" t="str">
        <f t="shared" si="0"/>
        <v>Medical_Claims_Header+Admit_Dt</v>
      </c>
      <c r="F11" s="39"/>
      <c r="G11" s="25" t="s">
        <v>16</v>
      </c>
      <c r="H11" s="8" t="s">
        <v>44</v>
      </c>
      <c r="I11" s="6" t="s">
        <v>45</v>
      </c>
      <c r="J11" s="6" t="s">
        <v>46</v>
      </c>
      <c r="K11" s="6" t="s">
        <v>42</v>
      </c>
      <c r="L11" s="6">
        <v>10</v>
      </c>
    </row>
    <row r="12" spans="1:12" ht="24.75" customHeight="1" x14ac:dyDescent="0.7">
      <c r="A12" s="40" t="s">
        <v>13</v>
      </c>
      <c r="B12" s="40" t="s">
        <v>42</v>
      </c>
      <c r="C12" s="50" t="s">
        <v>47</v>
      </c>
      <c r="D12" s="51">
        <v>12</v>
      </c>
      <c r="E12" s="16" t="str">
        <f t="shared" si="0"/>
        <v>Medical_Claims_Header+Admit_Dt_Day</v>
      </c>
      <c r="F12" s="39"/>
      <c r="G12" s="25"/>
      <c r="H12" s="8" t="s">
        <v>44</v>
      </c>
      <c r="I12" s="6" t="s">
        <v>45</v>
      </c>
      <c r="J12" s="6" t="s">
        <v>48</v>
      </c>
      <c r="K12" s="6" t="s">
        <v>49</v>
      </c>
      <c r="L12" s="6">
        <v>18</v>
      </c>
    </row>
    <row r="13" spans="1:12" ht="24.75" customHeight="1" x14ac:dyDescent="0.7">
      <c r="A13" s="40" t="s">
        <v>13</v>
      </c>
      <c r="B13" s="40" t="s">
        <v>42</v>
      </c>
      <c r="C13" s="50" t="s">
        <v>50</v>
      </c>
      <c r="D13" s="51">
        <v>13</v>
      </c>
      <c r="E13" s="16" t="str">
        <f t="shared" si="0"/>
        <v>Medical_Claims_Header+Admit_Dt_Month</v>
      </c>
      <c r="F13" s="39"/>
      <c r="G13" s="25"/>
      <c r="H13" s="8" t="s">
        <v>44</v>
      </c>
      <c r="I13" s="6" t="s">
        <v>45</v>
      </c>
      <c r="J13" s="6" t="s">
        <v>51</v>
      </c>
      <c r="K13" s="6" t="s">
        <v>49</v>
      </c>
      <c r="L13" s="6">
        <v>18</v>
      </c>
    </row>
    <row r="14" spans="1:12" ht="24.75" customHeight="1" x14ac:dyDescent="0.7">
      <c r="A14" s="40" t="s">
        <v>13</v>
      </c>
      <c r="B14" s="40" t="s">
        <v>42</v>
      </c>
      <c r="C14" s="50" t="s">
        <v>52</v>
      </c>
      <c r="D14" s="51">
        <v>14</v>
      </c>
      <c r="E14" s="16" t="str">
        <f t="shared" si="0"/>
        <v>Medical_Claims_Header+Admit_Dt_Year</v>
      </c>
      <c r="F14" s="39"/>
      <c r="G14" s="25"/>
      <c r="H14" s="8" t="s">
        <v>17</v>
      </c>
      <c r="I14" s="6" t="s">
        <v>45</v>
      </c>
      <c r="J14" s="6" t="s">
        <v>53</v>
      </c>
      <c r="K14" s="6" t="s">
        <v>49</v>
      </c>
      <c r="L14" s="6">
        <v>18</v>
      </c>
    </row>
    <row r="15" spans="1:12" ht="24.75" customHeight="1" x14ac:dyDescent="0.7">
      <c r="A15" s="40" t="s">
        <v>13</v>
      </c>
      <c r="B15" s="40" t="s">
        <v>42</v>
      </c>
      <c r="C15" s="50" t="s">
        <v>54</v>
      </c>
      <c r="D15" s="51">
        <v>15</v>
      </c>
      <c r="E15" s="16" t="str">
        <f t="shared" si="0"/>
        <v>Medical_Claims_Header+Admit_Time</v>
      </c>
      <c r="F15" s="39"/>
      <c r="G15" s="25"/>
      <c r="H15" s="8" t="s">
        <v>44</v>
      </c>
      <c r="I15" s="6" t="s">
        <v>55</v>
      </c>
      <c r="J15" s="6" t="s">
        <v>56</v>
      </c>
      <c r="K15" s="6" t="s">
        <v>57</v>
      </c>
      <c r="L15" s="6">
        <v>4</v>
      </c>
    </row>
    <row r="16" spans="1:12" ht="24.75" customHeight="1" x14ac:dyDescent="0.7">
      <c r="A16" s="40" t="s">
        <v>13</v>
      </c>
      <c r="B16" s="40" t="s">
        <v>42</v>
      </c>
      <c r="C16" s="50" t="s">
        <v>58</v>
      </c>
      <c r="D16" s="51">
        <v>16</v>
      </c>
      <c r="E16" s="16" t="str">
        <f t="shared" si="0"/>
        <v>Medical_Claims_Header+Discharge_Dt</v>
      </c>
      <c r="F16" s="39"/>
      <c r="G16" s="25" t="s">
        <v>16</v>
      </c>
      <c r="H16" s="8" t="s">
        <v>44</v>
      </c>
      <c r="I16" s="6" t="s">
        <v>59</v>
      </c>
      <c r="J16" s="6" t="s">
        <v>60</v>
      </c>
      <c r="K16" s="6" t="s">
        <v>42</v>
      </c>
      <c r="L16" s="6">
        <v>10</v>
      </c>
    </row>
    <row r="17" spans="1:12" ht="24.75" customHeight="1" x14ac:dyDescent="0.7">
      <c r="A17" s="40" t="s">
        <v>13</v>
      </c>
      <c r="B17" s="40" t="s">
        <v>42</v>
      </c>
      <c r="C17" s="50" t="s">
        <v>61</v>
      </c>
      <c r="D17" s="51">
        <v>17</v>
      </c>
      <c r="E17" s="16" t="str">
        <f t="shared" si="0"/>
        <v>Medical_Claims_Header+Discharge_Dt_Day</v>
      </c>
      <c r="F17" s="39"/>
      <c r="G17" s="25"/>
      <c r="H17" s="8" t="s">
        <v>44</v>
      </c>
      <c r="I17" s="6" t="s">
        <v>59</v>
      </c>
      <c r="J17" s="6" t="s">
        <v>62</v>
      </c>
      <c r="K17" s="6" t="s">
        <v>49</v>
      </c>
      <c r="L17" s="6">
        <v>18</v>
      </c>
    </row>
    <row r="18" spans="1:12" ht="24.75" customHeight="1" x14ac:dyDescent="0.7">
      <c r="A18" s="40" t="s">
        <v>13</v>
      </c>
      <c r="B18" s="40" t="s">
        <v>42</v>
      </c>
      <c r="C18" s="50" t="s">
        <v>63</v>
      </c>
      <c r="D18" s="51">
        <v>18</v>
      </c>
      <c r="E18" s="16" t="str">
        <f t="shared" si="0"/>
        <v>Medical_Claims_Header+Discharge_Dt_Month</v>
      </c>
      <c r="F18" s="39"/>
      <c r="G18" s="25"/>
      <c r="H18" s="8" t="s">
        <v>44</v>
      </c>
      <c r="I18" s="6" t="s">
        <v>59</v>
      </c>
      <c r="J18" s="6" t="s">
        <v>64</v>
      </c>
      <c r="K18" s="6" t="s">
        <v>49</v>
      </c>
      <c r="L18" s="6">
        <v>18</v>
      </c>
    </row>
    <row r="19" spans="1:12" ht="24.75" customHeight="1" x14ac:dyDescent="0.7">
      <c r="A19" s="40" t="s">
        <v>13</v>
      </c>
      <c r="B19" s="40" t="s">
        <v>42</v>
      </c>
      <c r="C19" s="50" t="s">
        <v>65</v>
      </c>
      <c r="D19" s="51">
        <v>19</v>
      </c>
      <c r="E19" s="16" t="str">
        <f t="shared" si="0"/>
        <v>Medical_Claims_Header+Discharge_Dt_Year</v>
      </c>
      <c r="F19" s="39"/>
      <c r="G19" s="25"/>
      <c r="H19" s="8" t="s">
        <v>17</v>
      </c>
      <c r="I19" s="6" t="s">
        <v>59</v>
      </c>
      <c r="J19" s="6" t="s">
        <v>66</v>
      </c>
      <c r="K19" s="6" t="s">
        <v>49</v>
      </c>
      <c r="L19" s="6">
        <v>18</v>
      </c>
    </row>
    <row r="20" spans="1:12" ht="24.75" customHeight="1" x14ac:dyDescent="0.7">
      <c r="A20" s="40" t="s">
        <v>13</v>
      </c>
      <c r="B20" s="40" t="s">
        <v>42</v>
      </c>
      <c r="C20" s="50" t="s">
        <v>67</v>
      </c>
      <c r="D20" s="51">
        <v>20</v>
      </c>
      <c r="E20" s="16" t="str">
        <f t="shared" si="0"/>
        <v>Medical_Claims_Header+Discharge_Time</v>
      </c>
      <c r="F20" s="39"/>
      <c r="G20" s="25"/>
      <c r="H20" s="8" t="s">
        <v>44</v>
      </c>
      <c r="I20" s="6" t="s">
        <v>68</v>
      </c>
      <c r="J20" s="6" t="s">
        <v>69</v>
      </c>
      <c r="K20" s="6" t="s">
        <v>32</v>
      </c>
      <c r="L20" s="6">
        <v>4</v>
      </c>
    </row>
    <row r="21" spans="1:12" ht="24.75" customHeight="1" x14ac:dyDescent="0.7">
      <c r="A21" s="40" t="s">
        <v>13</v>
      </c>
      <c r="B21" s="40" t="s">
        <v>42</v>
      </c>
      <c r="C21" s="50" t="s">
        <v>70</v>
      </c>
      <c r="D21" s="51">
        <v>21</v>
      </c>
      <c r="E21" s="16" t="str">
        <f t="shared" si="0"/>
        <v>Medical_Claims_Header+Paid_Dt</v>
      </c>
      <c r="F21" s="39"/>
      <c r="G21" s="25" t="s">
        <v>16</v>
      </c>
      <c r="H21" s="8" t="s">
        <v>44</v>
      </c>
      <c r="I21" s="6" t="s">
        <v>71</v>
      </c>
      <c r="J21" s="6" t="s">
        <v>72</v>
      </c>
      <c r="K21" s="6" t="s">
        <v>42</v>
      </c>
      <c r="L21" s="6">
        <v>10</v>
      </c>
    </row>
    <row r="22" spans="1:12" ht="24.75" customHeight="1" x14ac:dyDescent="0.7">
      <c r="A22" s="40" t="s">
        <v>13</v>
      </c>
      <c r="B22" s="40" t="s">
        <v>42</v>
      </c>
      <c r="C22" s="50" t="s">
        <v>73</v>
      </c>
      <c r="D22" s="51">
        <v>22</v>
      </c>
      <c r="E22" s="16" t="str">
        <f t="shared" si="0"/>
        <v>Medical_Claims_Header+Paid_Dt_Day</v>
      </c>
      <c r="F22" s="39"/>
      <c r="G22" s="25"/>
      <c r="H22" s="8" t="s">
        <v>44</v>
      </c>
      <c r="I22" s="6" t="s">
        <v>71</v>
      </c>
      <c r="J22" s="6" t="s">
        <v>74</v>
      </c>
      <c r="K22" s="6" t="s">
        <v>49</v>
      </c>
      <c r="L22" s="6">
        <v>18</v>
      </c>
    </row>
    <row r="23" spans="1:12" ht="24.75" customHeight="1" x14ac:dyDescent="0.7">
      <c r="A23" s="40" t="s">
        <v>13</v>
      </c>
      <c r="B23" s="40" t="s">
        <v>42</v>
      </c>
      <c r="C23" s="50" t="s">
        <v>75</v>
      </c>
      <c r="D23" s="51">
        <v>23</v>
      </c>
      <c r="E23" s="16" t="str">
        <f t="shared" si="0"/>
        <v>Medical_Claims_Header+Paid_Dt_Month</v>
      </c>
      <c r="F23" s="39"/>
      <c r="G23" s="25"/>
      <c r="H23" s="8" t="s">
        <v>44</v>
      </c>
      <c r="I23" s="6" t="s">
        <v>71</v>
      </c>
      <c r="J23" s="6" t="s">
        <v>76</v>
      </c>
      <c r="K23" s="6" t="s">
        <v>49</v>
      </c>
      <c r="L23" s="6">
        <v>18</v>
      </c>
    </row>
    <row r="24" spans="1:12" ht="24.75" customHeight="1" x14ac:dyDescent="0.7">
      <c r="A24" s="40" t="s">
        <v>13</v>
      </c>
      <c r="B24" s="40" t="s">
        <v>42</v>
      </c>
      <c r="C24" s="50" t="s">
        <v>77</v>
      </c>
      <c r="D24" s="51">
        <v>24</v>
      </c>
      <c r="E24" s="16" t="str">
        <f t="shared" si="0"/>
        <v>Medical_Claims_Header+Paid_Dt_Year</v>
      </c>
      <c r="F24" s="39"/>
      <c r="G24" s="25"/>
      <c r="H24" s="8" t="s">
        <v>17</v>
      </c>
      <c r="I24" s="6" t="s">
        <v>71</v>
      </c>
      <c r="J24" s="6" t="s">
        <v>78</v>
      </c>
      <c r="K24" s="6" t="s">
        <v>49</v>
      </c>
      <c r="L24" s="6">
        <v>18</v>
      </c>
    </row>
    <row r="25" spans="1:12" ht="24.75" customHeight="1" x14ac:dyDescent="0.7">
      <c r="A25" s="40" t="s">
        <v>13</v>
      </c>
      <c r="B25" s="40" t="s">
        <v>42</v>
      </c>
      <c r="C25" s="50" t="s">
        <v>79</v>
      </c>
      <c r="D25" s="51">
        <v>25</v>
      </c>
      <c r="E25" s="16" t="str">
        <f t="shared" si="0"/>
        <v>Medical_Claims_Header+Service_End_Dt</v>
      </c>
      <c r="F25" s="39"/>
      <c r="G25" s="25" t="s">
        <v>16</v>
      </c>
      <c r="H25" s="8" t="s">
        <v>44</v>
      </c>
      <c r="I25" s="6" t="s">
        <v>80</v>
      </c>
      <c r="J25" s="6" t="s">
        <v>81</v>
      </c>
      <c r="K25" s="6" t="s">
        <v>42</v>
      </c>
      <c r="L25" s="6">
        <v>10</v>
      </c>
    </row>
    <row r="26" spans="1:12" ht="24.75" customHeight="1" x14ac:dyDescent="0.7">
      <c r="A26" s="40" t="s">
        <v>13</v>
      </c>
      <c r="B26" s="40" t="s">
        <v>42</v>
      </c>
      <c r="C26" s="50" t="s">
        <v>82</v>
      </c>
      <c r="D26" s="51">
        <v>26</v>
      </c>
      <c r="E26" s="16" t="str">
        <f t="shared" si="0"/>
        <v>Medical_Claims_Header+Service_End_Dt_Day</v>
      </c>
      <c r="F26" s="39"/>
      <c r="G26" s="25"/>
      <c r="H26" s="8" t="s">
        <v>44</v>
      </c>
      <c r="I26" s="6" t="s">
        <v>80</v>
      </c>
      <c r="J26" s="6" t="s">
        <v>83</v>
      </c>
      <c r="K26" s="6" t="s">
        <v>49</v>
      </c>
      <c r="L26" s="6">
        <v>18</v>
      </c>
    </row>
    <row r="27" spans="1:12" ht="24.75" customHeight="1" x14ac:dyDescent="0.7">
      <c r="A27" s="40" t="s">
        <v>13</v>
      </c>
      <c r="B27" s="40" t="s">
        <v>42</v>
      </c>
      <c r="C27" s="50" t="s">
        <v>84</v>
      </c>
      <c r="D27" s="51">
        <v>27</v>
      </c>
      <c r="E27" s="16" t="str">
        <f t="shared" si="0"/>
        <v>Medical_Claims_Header+Service_End_Dt_Month</v>
      </c>
      <c r="F27" s="39"/>
      <c r="G27" s="25"/>
      <c r="H27" s="8" t="s">
        <v>44</v>
      </c>
      <c r="I27" s="6" t="s">
        <v>80</v>
      </c>
      <c r="J27" s="6" t="s">
        <v>85</v>
      </c>
      <c r="K27" s="6" t="s">
        <v>49</v>
      </c>
      <c r="L27" s="6">
        <v>18</v>
      </c>
    </row>
    <row r="28" spans="1:12" ht="24.75" customHeight="1" x14ac:dyDescent="0.7">
      <c r="A28" s="40" t="s">
        <v>13</v>
      </c>
      <c r="B28" s="40" t="s">
        <v>42</v>
      </c>
      <c r="C28" s="50" t="s">
        <v>86</v>
      </c>
      <c r="D28" s="51">
        <v>28</v>
      </c>
      <c r="E28" s="16" t="str">
        <f t="shared" si="0"/>
        <v>Medical_Claims_Header+Service_End_Dt_Year</v>
      </c>
      <c r="F28" s="39"/>
      <c r="G28" s="25"/>
      <c r="H28" s="8" t="s">
        <v>17</v>
      </c>
      <c r="I28" s="6" t="s">
        <v>80</v>
      </c>
      <c r="J28" s="6" t="s">
        <v>87</v>
      </c>
      <c r="K28" s="6" t="s">
        <v>49</v>
      </c>
      <c r="L28" s="6">
        <v>18</v>
      </c>
    </row>
    <row r="29" spans="1:12" ht="24.75" customHeight="1" x14ac:dyDescent="0.7">
      <c r="A29" s="40" t="s">
        <v>13</v>
      </c>
      <c r="B29" s="40" t="s">
        <v>42</v>
      </c>
      <c r="C29" s="50" t="s">
        <v>88</v>
      </c>
      <c r="D29" s="51">
        <v>29</v>
      </c>
      <c r="E29" s="16" t="str">
        <f t="shared" si="0"/>
        <v>Medical_Claims_Header+Service_Start_Dt</v>
      </c>
      <c r="F29" s="39"/>
      <c r="G29" s="25" t="s">
        <v>16</v>
      </c>
      <c r="H29" s="8" t="s">
        <v>44</v>
      </c>
      <c r="I29" s="6" t="s">
        <v>89</v>
      </c>
      <c r="J29" s="6" t="s">
        <v>90</v>
      </c>
      <c r="K29" s="6" t="s">
        <v>42</v>
      </c>
      <c r="L29" s="6">
        <v>10</v>
      </c>
    </row>
    <row r="30" spans="1:12" ht="24.75" customHeight="1" x14ac:dyDescent="0.7">
      <c r="A30" s="40" t="s">
        <v>13</v>
      </c>
      <c r="B30" s="40" t="s">
        <v>42</v>
      </c>
      <c r="C30" s="50" t="s">
        <v>91</v>
      </c>
      <c r="D30" s="51">
        <v>30</v>
      </c>
      <c r="E30" s="16" t="str">
        <f t="shared" si="0"/>
        <v>Medical_Claims_Header+Service_Start_Dt_Day</v>
      </c>
      <c r="F30" s="39"/>
      <c r="G30" s="25"/>
      <c r="H30" s="8" t="s">
        <v>44</v>
      </c>
      <c r="I30" s="6" t="s">
        <v>89</v>
      </c>
      <c r="J30" s="6" t="s">
        <v>92</v>
      </c>
      <c r="K30" s="6" t="s">
        <v>49</v>
      </c>
      <c r="L30" s="6">
        <v>18</v>
      </c>
    </row>
    <row r="31" spans="1:12" ht="24.75" customHeight="1" x14ac:dyDescent="0.7">
      <c r="A31" s="40" t="s">
        <v>13</v>
      </c>
      <c r="B31" s="40" t="s">
        <v>42</v>
      </c>
      <c r="C31" s="50" t="s">
        <v>93</v>
      </c>
      <c r="D31" s="51">
        <v>31</v>
      </c>
      <c r="E31" s="16" t="str">
        <f t="shared" si="0"/>
        <v>Medical_Claims_Header+Service_Start_Dt_Month</v>
      </c>
      <c r="F31" s="39"/>
      <c r="G31" s="25"/>
      <c r="H31" s="8" t="s">
        <v>44</v>
      </c>
      <c r="I31" s="6" t="s">
        <v>89</v>
      </c>
      <c r="J31" s="6" t="s">
        <v>94</v>
      </c>
      <c r="K31" s="6" t="s">
        <v>49</v>
      </c>
      <c r="L31" s="6">
        <v>18</v>
      </c>
    </row>
    <row r="32" spans="1:12" ht="24.75" customHeight="1" x14ac:dyDescent="0.7">
      <c r="A32" s="40" t="s">
        <v>13</v>
      </c>
      <c r="B32" s="40" t="s">
        <v>42</v>
      </c>
      <c r="C32" s="50" t="s">
        <v>95</v>
      </c>
      <c r="D32" s="51">
        <v>32</v>
      </c>
      <c r="E32" s="16" t="str">
        <f t="shared" si="0"/>
        <v>Medical_Claims_Header+Service_Start_Dt_Year</v>
      </c>
      <c r="F32" s="39"/>
      <c r="G32" s="25"/>
      <c r="H32" s="8" t="s">
        <v>17</v>
      </c>
      <c r="I32" s="6" t="s">
        <v>89</v>
      </c>
      <c r="J32" s="6" t="s">
        <v>96</v>
      </c>
      <c r="K32" s="6" t="s">
        <v>49</v>
      </c>
      <c r="L32" s="6">
        <v>18</v>
      </c>
    </row>
    <row r="33" spans="1:66" ht="24.75" customHeight="1" x14ac:dyDescent="0.7">
      <c r="A33" s="40" t="s">
        <v>13</v>
      </c>
      <c r="B33" s="40" t="s">
        <v>97</v>
      </c>
      <c r="C33" s="50" t="s">
        <v>98</v>
      </c>
      <c r="D33" s="51">
        <v>33</v>
      </c>
      <c r="E33" s="16" t="str">
        <f t="shared" si="0"/>
        <v>Medical_Claims_Header+Allowed_Amt</v>
      </c>
      <c r="F33" s="39"/>
      <c r="G33" s="25" t="s">
        <v>16</v>
      </c>
      <c r="H33" s="8" t="s">
        <v>17</v>
      </c>
      <c r="I33" s="6" t="s">
        <v>99</v>
      </c>
      <c r="J33" s="6" t="s">
        <v>100</v>
      </c>
      <c r="K33" s="6" t="s">
        <v>49</v>
      </c>
      <c r="L33" s="6">
        <v>18</v>
      </c>
    </row>
    <row r="34" spans="1:66" ht="24.75" customHeight="1" x14ac:dyDescent="0.7">
      <c r="A34" s="40" t="s">
        <v>13</v>
      </c>
      <c r="B34" s="40" t="s">
        <v>97</v>
      </c>
      <c r="C34" s="50" t="s">
        <v>101</v>
      </c>
      <c r="D34" s="51">
        <v>34</v>
      </c>
      <c r="E34" s="16" t="str">
        <f t="shared" si="0"/>
        <v>Medical_Claims_Header+Charge_Amt</v>
      </c>
      <c r="F34" s="39"/>
      <c r="G34" s="25" t="s">
        <v>16</v>
      </c>
      <c r="H34" s="8" t="s">
        <v>17</v>
      </c>
      <c r="I34" s="6" t="s">
        <v>102</v>
      </c>
      <c r="J34" s="6" t="s">
        <v>103</v>
      </c>
      <c r="K34" s="6" t="s">
        <v>49</v>
      </c>
      <c r="L34" s="6">
        <v>18</v>
      </c>
    </row>
    <row r="35" spans="1:66" ht="24.75" customHeight="1" x14ac:dyDescent="0.7">
      <c r="A35" s="40" t="s">
        <v>13</v>
      </c>
      <c r="B35" s="40" t="s">
        <v>97</v>
      </c>
      <c r="C35" s="50" t="s">
        <v>104</v>
      </c>
      <c r="D35" s="51">
        <v>35</v>
      </c>
      <c r="E35" s="16" t="str">
        <f t="shared" ref="E35:E66" si="1">A35&amp;"+"&amp;C35</f>
        <v>Medical_Claims_Header+Coinsurance_Amt</v>
      </c>
      <c r="F35" s="39"/>
      <c r="G35" s="25" t="s">
        <v>16</v>
      </c>
      <c r="H35" s="8" t="s">
        <v>105</v>
      </c>
      <c r="I35" s="6" t="s">
        <v>106</v>
      </c>
      <c r="J35" s="6" t="s">
        <v>107</v>
      </c>
      <c r="K35" s="6" t="s">
        <v>49</v>
      </c>
      <c r="L35" s="6">
        <v>18</v>
      </c>
    </row>
    <row r="36" spans="1:66" ht="24.75" customHeight="1" x14ac:dyDescent="0.7">
      <c r="A36" s="40" t="s">
        <v>13</v>
      </c>
      <c r="B36" s="40" t="s">
        <v>97</v>
      </c>
      <c r="C36" s="50" t="s">
        <v>108</v>
      </c>
      <c r="D36" s="51">
        <v>36</v>
      </c>
      <c r="E36" s="16" t="str">
        <f t="shared" si="1"/>
        <v>Medical_Claims_Header+Copay_Amt</v>
      </c>
      <c r="F36" s="39"/>
      <c r="G36" s="25" t="s">
        <v>16</v>
      </c>
      <c r="H36" s="8" t="s">
        <v>105</v>
      </c>
      <c r="I36" s="6" t="s">
        <v>109</v>
      </c>
      <c r="J36" s="6" t="s">
        <v>110</v>
      </c>
      <c r="K36" s="6" t="s">
        <v>49</v>
      </c>
      <c r="L36" s="6">
        <v>18</v>
      </c>
    </row>
    <row r="37" spans="1:66" s="27" customFormat="1" ht="24.75" customHeight="1" x14ac:dyDescent="0.7">
      <c r="A37" s="40" t="s">
        <v>13</v>
      </c>
      <c r="B37" s="40" t="s">
        <v>97</v>
      </c>
      <c r="C37" s="50" t="s">
        <v>111</v>
      </c>
      <c r="D37" s="51">
        <v>37</v>
      </c>
      <c r="E37" s="16" t="str">
        <f t="shared" si="1"/>
        <v>Medical_Claims_Header+Deductible_Amt</v>
      </c>
      <c r="F37" s="39"/>
      <c r="G37" s="25" t="s">
        <v>16</v>
      </c>
      <c r="H37" s="8" t="s">
        <v>105</v>
      </c>
      <c r="I37" s="6" t="s">
        <v>112</v>
      </c>
      <c r="J37" s="6" t="s">
        <v>113</v>
      </c>
      <c r="K37" s="6" t="s">
        <v>49</v>
      </c>
      <c r="L37" s="6">
        <v>18</v>
      </c>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row>
    <row r="38" spans="1:66" ht="24.75" customHeight="1" x14ac:dyDescent="0.7">
      <c r="A38" s="40" t="s">
        <v>13</v>
      </c>
      <c r="B38" s="40" t="s">
        <v>97</v>
      </c>
      <c r="C38" s="50" t="s">
        <v>114</v>
      </c>
      <c r="D38" s="51">
        <v>38</v>
      </c>
      <c r="E38" s="16" t="str">
        <f t="shared" si="1"/>
        <v>Medical_Claims_Header+Member_Liability_Amt</v>
      </c>
      <c r="F38" s="39"/>
      <c r="G38" s="25" t="s">
        <v>16</v>
      </c>
      <c r="H38" s="8" t="s">
        <v>105</v>
      </c>
      <c r="I38" s="6" t="s">
        <v>18</v>
      </c>
      <c r="J38" s="6" t="s">
        <v>115</v>
      </c>
      <c r="K38" s="6" t="s">
        <v>49</v>
      </c>
      <c r="L38" s="6">
        <v>18</v>
      </c>
    </row>
    <row r="39" spans="1:66" ht="24.75" customHeight="1" x14ac:dyDescent="0.7">
      <c r="A39" s="40" t="s">
        <v>13</v>
      </c>
      <c r="B39" s="40" t="s">
        <v>97</v>
      </c>
      <c r="C39" s="50" t="s">
        <v>116</v>
      </c>
      <c r="D39" s="51">
        <v>39</v>
      </c>
      <c r="E39" s="16" t="str">
        <f t="shared" si="1"/>
        <v>Medical_Claims_Header+Plan_Covered_Amt</v>
      </c>
      <c r="F39" s="39"/>
      <c r="G39" s="25" t="s">
        <v>16</v>
      </c>
      <c r="H39" s="8" t="s">
        <v>105</v>
      </c>
      <c r="I39" s="6"/>
      <c r="J39" s="6"/>
      <c r="K39" s="6" t="s">
        <v>49</v>
      </c>
      <c r="L39" s="6">
        <v>18</v>
      </c>
    </row>
    <row r="40" spans="1:66" ht="24.75" customHeight="1" x14ac:dyDescent="0.7">
      <c r="A40" s="40" t="s">
        <v>13</v>
      </c>
      <c r="B40" s="40" t="s">
        <v>97</v>
      </c>
      <c r="C40" s="50" t="s">
        <v>117</v>
      </c>
      <c r="D40" s="51">
        <v>40</v>
      </c>
      <c r="E40" s="16" t="str">
        <f t="shared" si="1"/>
        <v>Medical_Claims_Header+Plan_Paid_Amt</v>
      </c>
      <c r="F40" s="39"/>
      <c r="G40" s="25" t="s">
        <v>16</v>
      </c>
      <c r="H40" s="8" t="s">
        <v>105</v>
      </c>
      <c r="I40" s="6" t="s">
        <v>118</v>
      </c>
      <c r="J40" s="6" t="s">
        <v>119</v>
      </c>
      <c r="K40" s="6" t="s">
        <v>49</v>
      </c>
      <c r="L40" s="6">
        <v>18</v>
      </c>
    </row>
    <row r="41" spans="1:66" ht="24.75" customHeight="1" x14ac:dyDescent="0.7">
      <c r="A41" s="40" t="s">
        <v>13</v>
      </c>
      <c r="B41" s="40" t="s">
        <v>97</v>
      </c>
      <c r="C41" s="50" t="s">
        <v>120</v>
      </c>
      <c r="D41" s="51">
        <v>41</v>
      </c>
      <c r="E41" s="16" t="str">
        <f t="shared" si="1"/>
        <v>Medical_Claims_Header+Prepaid_Amt</v>
      </c>
      <c r="F41" s="39"/>
      <c r="G41" s="25" t="s">
        <v>16</v>
      </c>
      <c r="H41" s="8" t="s">
        <v>17</v>
      </c>
      <c r="I41" s="6" t="s">
        <v>121</v>
      </c>
      <c r="J41" s="6" t="s">
        <v>122</v>
      </c>
      <c r="K41" s="6" t="s">
        <v>49</v>
      </c>
      <c r="L41" s="6">
        <v>18</v>
      </c>
    </row>
    <row r="42" spans="1:66" ht="24.75" customHeight="1" x14ac:dyDescent="0.7">
      <c r="A42" s="40" t="s">
        <v>13</v>
      </c>
      <c r="B42" s="40" t="s">
        <v>97</v>
      </c>
      <c r="C42" s="50" t="s">
        <v>123</v>
      </c>
      <c r="D42" s="51">
        <v>42</v>
      </c>
      <c r="E42" s="16" t="str">
        <f t="shared" si="1"/>
        <v>Medical_Claims_Header+COB_TPL_Amount</v>
      </c>
      <c r="F42" s="39"/>
      <c r="G42" s="25" t="s">
        <v>16</v>
      </c>
      <c r="H42" s="8" t="s">
        <v>105</v>
      </c>
      <c r="I42" s="6" t="s">
        <v>124</v>
      </c>
      <c r="J42" s="6" t="s">
        <v>125</v>
      </c>
      <c r="K42" s="6" t="s">
        <v>49</v>
      </c>
      <c r="L42" s="6">
        <v>18</v>
      </c>
    </row>
    <row r="43" spans="1:66" ht="24.75" customHeight="1" x14ac:dyDescent="0.7">
      <c r="A43" s="40" t="s">
        <v>13</v>
      </c>
      <c r="B43" s="40" t="s">
        <v>126</v>
      </c>
      <c r="C43" s="50" t="s">
        <v>127</v>
      </c>
      <c r="D43" s="51">
        <v>43</v>
      </c>
      <c r="E43" s="16" t="str">
        <f t="shared" si="1"/>
        <v>Medical_Claims_Header+Admit_Source_Cd</v>
      </c>
      <c r="F43" s="39"/>
      <c r="G43" s="25" t="s">
        <v>16</v>
      </c>
      <c r="H43" s="8" t="s">
        <v>17</v>
      </c>
      <c r="I43" s="6" t="s">
        <v>128</v>
      </c>
      <c r="J43" s="6" t="s">
        <v>129</v>
      </c>
      <c r="K43" s="6" t="s">
        <v>32</v>
      </c>
      <c r="L43" s="6">
        <v>1</v>
      </c>
    </row>
    <row r="44" spans="1:66" ht="24.75" customHeight="1" x14ac:dyDescent="0.7">
      <c r="A44" s="40" t="s">
        <v>13</v>
      </c>
      <c r="B44" s="40" t="s">
        <v>126</v>
      </c>
      <c r="C44" s="50" t="s">
        <v>130</v>
      </c>
      <c r="D44" s="51">
        <v>44</v>
      </c>
      <c r="E44" s="16" t="str">
        <f t="shared" si="1"/>
        <v>Medical_Claims_Header+Admit_Source_Desc</v>
      </c>
      <c r="F44" s="39" t="str">
        <f t="array" ref="F44">IF(AND(G43=""),"","X")</f>
        <v>X</v>
      </c>
      <c r="G44" s="25" t="s">
        <v>16</v>
      </c>
      <c r="H44" s="8" t="s">
        <v>17</v>
      </c>
      <c r="I44" s="6"/>
      <c r="J44" s="6" t="s">
        <v>131</v>
      </c>
      <c r="K44" s="6" t="s">
        <v>32</v>
      </c>
      <c r="L44" s="6">
        <v>200</v>
      </c>
    </row>
    <row r="45" spans="1:66" ht="24.75" customHeight="1" x14ac:dyDescent="0.7">
      <c r="A45" s="40" t="s">
        <v>13</v>
      </c>
      <c r="B45" s="40" t="s">
        <v>126</v>
      </c>
      <c r="C45" s="50" t="s">
        <v>132</v>
      </c>
      <c r="D45" s="51">
        <v>45</v>
      </c>
      <c r="E45" s="16" t="str">
        <f t="shared" si="1"/>
        <v>Medical_Claims_Header+Admit_Type_Cd</v>
      </c>
      <c r="F45" s="39"/>
      <c r="G45" s="25" t="s">
        <v>16</v>
      </c>
      <c r="H45" s="8" t="s">
        <v>17</v>
      </c>
      <c r="I45" s="6" t="s">
        <v>133</v>
      </c>
      <c r="J45" s="6" t="s">
        <v>134</v>
      </c>
      <c r="K45" s="6" t="s">
        <v>32</v>
      </c>
      <c r="L45" s="6">
        <v>2</v>
      </c>
    </row>
    <row r="46" spans="1:66" ht="24.75" customHeight="1" x14ac:dyDescent="0.7">
      <c r="A46" s="40" t="s">
        <v>13</v>
      </c>
      <c r="B46" s="40" t="s">
        <v>126</v>
      </c>
      <c r="C46" s="50" t="s">
        <v>135</v>
      </c>
      <c r="D46" s="51">
        <v>46</v>
      </c>
      <c r="E46" s="16" t="str">
        <f t="shared" si="1"/>
        <v>Medical_Claims_Header+Admit_Type_Desc</v>
      </c>
      <c r="F46" s="39" t="str">
        <f t="array" ref="F46">IF(AND(G45=""),"","X")</f>
        <v>X</v>
      </c>
      <c r="G46" s="25" t="s">
        <v>16</v>
      </c>
      <c r="H46" s="8" t="s">
        <v>17</v>
      </c>
      <c r="I46" s="6"/>
      <c r="J46" s="6" t="s">
        <v>136</v>
      </c>
      <c r="K46" s="6" t="s">
        <v>32</v>
      </c>
      <c r="L46" s="6">
        <v>100</v>
      </c>
    </row>
    <row r="47" spans="1:66" ht="24.75" customHeight="1" x14ac:dyDescent="0.7">
      <c r="A47" s="40" t="s">
        <v>13</v>
      </c>
      <c r="B47" s="40" t="s">
        <v>126</v>
      </c>
      <c r="C47" s="50" t="s">
        <v>137</v>
      </c>
      <c r="D47" s="51">
        <v>47</v>
      </c>
      <c r="E47" s="16" t="str">
        <f t="shared" si="1"/>
        <v>Medical_Claims_Header+Bill_Type_Cd</v>
      </c>
      <c r="F47" s="39"/>
      <c r="G47" s="25" t="s">
        <v>16</v>
      </c>
      <c r="H47" s="8" t="s">
        <v>17</v>
      </c>
      <c r="I47" s="6" t="s">
        <v>138</v>
      </c>
      <c r="J47" s="6" t="s">
        <v>139</v>
      </c>
      <c r="K47" s="6" t="s">
        <v>32</v>
      </c>
      <c r="L47" s="6">
        <v>3</v>
      </c>
    </row>
    <row r="48" spans="1:66" ht="24.75" customHeight="1" x14ac:dyDescent="0.7">
      <c r="A48" s="40" t="s">
        <v>13</v>
      </c>
      <c r="B48" s="40" t="s">
        <v>126</v>
      </c>
      <c r="C48" s="50" t="s">
        <v>140</v>
      </c>
      <c r="D48" s="51">
        <v>48</v>
      </c>
      <c r="E48" s="16" t="str">
        <f t="shared" si="1"/>
        <v>Medical_Claims_Header+Bill_Type_Desc</v>
      </c>
      <c r="F48" s="39" t="str">
        <f t="array" ref="F48">IF(AND(G47=""),"","X")</f>
        <v>X</v>
      </c>
      <c r="G48" s="25" t="s">
        <v>16</v>
      </c>
      <c r="H48" s="8" t="s">
        <v>17</v>
      </c>
      <c r="I48" s="6"/>
      <c r="J48" s="6" t="s">
        <v>141</v>
      </c>
      <c r="K48" s="6" t="s">
        <v>32</v>
      </c>
      <c r="L48" s="6">
        <v>145</v>
      </c>
    </row>
    <row r="49" spans="1:66" ht="24.75" customHeight="1" x14ac:dyDescent="0.7">
      <c r="A49" s="40" t="s">
        <v>13</v>
      </c>
      <c r="B49" s="40" t="s">
        <v>126</v>
      </c>
      <c r="C49" s="50" t="s">
        <v>142</v>
      </c>
      <c r="D49" s="51">
        <v>49</v>
      </c>
      <c r="E49" s="16" t="str">
        <f t="shared" si="1"/>
        <v>Medical_Claims_Header+Capitation_Flag</v>
      </c>
      <c r="F49" s="39"/>
      <c r="G49" s="25" t="s">
        <v>16</v>
      </c>
      <c r="H49" s="8" t="s">
        <v>17</v>
      </c>
      <c r="I49" s="6" t="s">
        <v>18</v>
      </c>
      <c r="J49" s="6" t="s">
        <v>143</v>
      </c>
      <c r="K49" s="6" t="s">
        <v>57</v>
      </c>
      <c r="L49" s="6">
        <v>1</v>
      </c>
    </row>
    <row r="50" spans="1:66" ht="24.75" customHeight="1" x14ac:dyDescent="0.7">
      <c r="A50" s="40" t="s">
        <v>13</v>
      </c>
      <c r="B50" s="40" t="s">
        <v>126</v>
      </c>
      <c r="C50" s="50" t="s">
        <v>144</v>
      </c>
      <c r="D50" s="51">
        <v>50</v>
      </c>
      <c r="E50" s="16" t="str">
        <f t="shared" si="1"/>
        <v>Medical_Claims_Header+Claim_Status_Cd</v>
      </c>
      <c r="F50" s="39"/>
      <c r="G50" s="25" t="s">
        <v>16</v>
      </c>
      <c r="H50" s="8" t="s">
        <v>17</v>
      </c>
      <c r="I50" s="6" t="s">
        <v>145</v>
      </c>
      <c r="J50" s="6" t="s">
        <v>146</v>
      </c>
      <c r="K50" s="6" t="s">
        <v>57</v>
      </c>
      <c r="L50" s="6">
        <v>2</v>
      </c>
    </row>
    <row r="51" spans="1:66" ht="24.75" customHeight="1" x14ac:dyDescent="0.7">
      <c r="A51" s="40" t="s">
        <v>13</v>
      </c>
      <c r="B51" s="40" t="s">
        <v>126</v>
      </c>
      <c r="C51" s="50" t="s">
        <v>147</v>
      </c>
      <c r="D51" s="51">
        <v>51</v>
      </c>
      <c r="E51" s="16" t="str">
        <f t="shared" si="1"/>
        <v>Medical_Claims_Header+Claim_Type_Cd</v>
      </c>
      <c r="F51" s="39"/>
      <c r="G51" s="25" t="s">
        <v>16</v>
      </c>
      <c r="H51" s="8" t="s">
        <v>17</v>
      </c>
      <c r="I51" s="6" t="s">
        <v>18</v>
      </c>
      <c r="J51" s="6" t="s">
        <v>148</v>
      </c>
      <c r="K51" s="6" t="s">
        <v>57</v>
      </c>
      <c r="L51" s="6">
        <v>1</v>
      </c>
    </row>
    <row r="52" spans="1:66" ht="24.75" customHeight="1" x14ac:dyDescent="0.7">
      <c r="A52" s="40" t="s">
        <v>13</v>
      </c>
      <c r="B52" s="40" t="s">
        <v>126</v>
      </c>
      <c r="C52" s="50" t="s">
        <v>149</v>
      </c>
      <c r="D52" s="51">
        <v>52</v>
      </c>
      <c r="E52" s="16" t="str">
        <f t="shared" si="1"/>
        <v>Medical_Claims_Header+COB_Flag</v>
      </c>
      <c r="F52" s="39"/>
      <c r="G52" s="25" t="s">
        <v>16</v>
      </c>
      <c r="H52" s="8" t="s">
        <v>17</v>
      </c>
      <c r="I52" s="6" t="s">
        <v>18</v>
      </c>
      <c r="J52" s="6" t="s">
        <v>150</v>
      </c>
      <c r="K52" s="6" t="s">
        <v>57</v>
      </c>
      <c r="L52" s="6">
        <v>1</v>
      </c>
    </row>
    <row r="53" spans="1:66" ht="24.75" customHeight="1" x14ac:dyDescent="0.7">
      <c r="A53" s="40" t="s">
        <v>13</v>
      </c>
      <c r="B53" s="40" t="s">
        <v>126</v>
      </c>
      <c r="C53" s="50" t="s">
        <v>151</v>
      </c>
      <c r="D53" s="51">
        <v>53</v>
      </c>
      <c r="E53" s="16" t="str">
        <f t="shared" si="1"/>
        <v>Medical_Claims_Header+Dental_Carrier_Flag</v>
      </c>
      <c r="F53" s="39"/>
      <c r="G53" s="25" t="s">
        <v>16</v>
      </c>
      <c r="H53" s="8" t="s">
        <v>17</v>
      </c>
      <c r="I53" s="6"/>
      <c r="J53" s="6" t="s">
        <v>152</v>
      </c>
      <c r="K53" s="6" t="s">
        <v>32</v>
      </c>
      <c r="L53" s="6">
        <v>1</v>
      </c>
    </row>
    <row r="54" spans="1:66" s="27" customFormat="1" ht="24.75" customHeight="1" x14ac:dyDescent="0.7">
      <c r="A54" s="40" t="s">
        <v>13</v>
      </c>
      <c r="B54" s="40" t="s">
        <v>126</v>
      </c>
      <c r="C54" s="50" t="s">
        <v>153</v>
      </c>
      <c r="D54" s="51">
        <v>54</v>
      </c>
      <c r="E54" s="16" t="str">
        <f t="shared" si="1"/>
        <v>Medical_Claims_Header+Dental_Flag</v>
      </c>
      <c r="F54" s="39"/>
      <c r="G54" s="25"/>
      <c r="H54" s="8" t="s">
        <v>17</v>
      </c>
      <c r="I54" s="6"/>
      <c r="J54" s="6" t="s">
        <v>154</v>
      </c>
      <c r="K54" s="6" t="s">
        <v>32</v>
      </c>
      <c r="L54" s="6">
        <v>1</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ht="24.75" customHeight="1" x14ac:dyDescent="0.7">
      <c r="A55" s="40" t="s">
        <v>13</v>
      </c>
      <c r="B55" s="40" t="s">
        <v>126</v>
      </c>
      <c r="C55" s="6" t="s">
        <v>155</v>
      </c>
      <c r="D55" s="51">
        <v>55</v>
      </c>
      <c r="E55" s="16" t="str">
        <f t="shared" si="1"/>
        <v>Medical_Claims_Header+Discharge_Status_Cd</v>
      </c>
      <c r="F55" s="39"/>
      <c r="G55" s="25" t="s">
        <v>16</v>
      </c>
      <c r="H55" s="8" t="s">
        <v>17</v>
      </c>
      <c r="I55" s="6" t="s">
        <v>156</v>
      </c>
      <c r="J55" s="6" t="s">
        <v>157</v>
      </c>
      <c r="K55" s="6" t="s">
        <v>57</v>
      </c>
      <c r="L55" s="6">
        <v>2</v>
      </c>
    </row>
    <row r="56" spans="1:66" ht="24.75" customHeight="1" x14ac:dyDescent="0.7">
      <c r="A56" s="40" t="s">
        <v>13</v>
      </c>
      <c r="B56" s="40" t="s">
        <v>126</v>
      </c>
      <c r="C56" s="50" t="s">
        <v>158</v>
      </c>
      <c r="D56" s="51">
        <v>56</v>
      </c>
      <c r="E56" s="16" t="str">
        <f t="shared" si="1"/>
        <v>Medical_Claims_Header+E_Cd</v>
      </c>
      <c r="F56" s="39"/>
      <c r="G56" s="25" t="s">
        <v>16</v>
      </c>
      <c r="H56" s="8" t="s">
        <v>17</v>
      </c>
      <c r="I56" s="6" t="s">
        <v>159</v>
      </c>
      <c r="J56" s="6" t="s">
        <v>160</v>
      </c>
      <c r="K56" s="6" t="s">
        <v>32</v>
      </c>
      <c r="L56" s="6">
        <v>7</v>
      </c>
    </row>
    <row r="57" spans="1:66" ht="24.75" customHeight="1" x14ac:dyDescent="0.7">
      <c r="A57" s="40" t="s">
        <v>13</v>
      </c>
      <c r="B57" s="40" t="s">
        <v>126</v>
      </c>
      <c r="C57" s="50" t="s">
        <v>161</v>
      </c>
      <c r="D57" s="51">
        <v>57</v>
      </c>
      <c r="E57" s="16" t="str">
        <f t="shared" si="1"/>
        <v>Medical_Claims_Header+ER_Flag</v>
      </c>
      <c r="F57" s="39"/>
      <c r="G57" s="25" t="s">
        <v>16</v>
      </c>
      <c r="H57" s="8" t="s">
        <v>17</v>
      </c>
      <c r="I57" s="6" t="s">
        <v>18</v>
      </c>
      <c r="J57" s="6" t="s">
        <v>162</v>
      </c>
      <c r="K57" s="6" t="s">
        <v>57</v>
      </c>
      <c r="L57" s="6">
        <v>1</v>
      </c>
    </row>
    <row r="58" spans="1:66" ht="24.75" customHeight="1" x14ac:dyDescent="0.7">
      <c r="A58" s="40" t="s">
        <v>13</v>
      </c>
      <c r="B58" s="40" t="s">
        <v>126</v>
      </c>
      <c r="C58" s="50" t="s">
        <v>163</v>
      </c>
      <c r="D58" s="51">
        <v>58</v>
      </c>
      <c r="E58" s="16" t="str">
        <f t="shared" si="1"/>
        <v>Medical_Claims_Header+Insurance_Product_Type_Cd</v>
      </c>
      <c r="F58" s="39"/>
      <c r="G58" s="25" t="s">
        <v>16</v>
      </c>
      <c r="H58" s="8" t="s">
        <v>17</v>
      </c>
      <c r="I58" s="6" t="s">
        <v>164</v>
      </c>
      <c r="J58" s="6" t="s">
        <v>165</v>
      </c>
      <c r="K58" s="6" t="s">
        <v>32</v>
      </c>
      <c r="L58" s="6">
        <v>2</v>
      </c>
    </row>
    <row r="59" spans="1:66" ht="24.75" customHeight="1" x14ac:dyDescent="0.7">
      <c r="A59" s="40" t="s">
        <v>13</v>
      </c>
      <c r="B59" s="40" t="s">
        <v>126</v>
      </c>
      <c r="C59" s="50" t="s">
        <v>166</v>
      </c>
      <c r="D59" s="51">
        <v>59</v>
      </c>
      <c r="E59" s="16" t="str">
        <f t="shared" si="1"/>
        <v>Medical_Claims_Header+Insurance_Product_Type_Desc</v>
      </c>
      <c r="F59" s="39" t="str">
        <f t="array" ref="F59">IF(AND(G58=""),"","X")</f>
        <v>X</v>
      </c>
      <c r="G59" s="25" t="s">
        <v>16</v>
      </c>
      <c r="H59" s="8" t="s">
        <v>17</v>
      </c>
      <c r="I59" s="6"/>
      <c r="J59" s="6" t="s">
        <v>167</v>
      </c>
      <c r="K59" s="6" t="s">
        <v>32</v>
      </c>
      <c r="L59" s="6">
        <v>75</v>
      </c>
    </row>
    <row r="60" spans="1:66" ht="24.75" customHeight="1" x14ac:dyDescent="0.7">
      <c r="A60" s="40" t="s">
        <v>13</v>
      </c>
      <c r="B60" s="40" t="s">
        <v>126</v>
      </c>
      <c r="C60" s="50" t="s">
        <v>168</v>
      </c>
      <c r="D60" s="51">
        <v>60</v>
      </c>
      <c r="E60" s="16" t="str">
        <f t="shared" si="1"/>
        <v>Medical_Claims_Header+Length_of_Stay</v>
      </c>
      <c r="F60" s="39"/>
      <c r="G60" s="25" t="s">
        <v>16</v>
      </c>
      <c r="H60" s="8" t="s">
        <v>17</v>
      </c>
      <c r="I60" s="6" t="s">
        <v>18</v>
      </c>
      <c r="J60" s="6" t="s">
        <v>169</v>
      </c>
      <c r="K60" s="6" t="s">
        <v>170</v>
      </c>
      <c r="L60" s="6">
        <v>15</v>
      </c>
    </row>
    <row r="61" spans="1:66" ht="24.75" customHeight="1" x14ac:dyDescent="0.7">
      <c r="A61" s="40" t="s">
        <v>13</v>
      </c>
      <c r="B61" s="40" t="s">
        <v>126</v>
      </c>
      <c r="C61" s="50" t="s">
        <v>171</v>
      </c>
      <c r="D61" s="51">
        <v>61</v>
      </c>
      <c r="E61" s="16" t="str">
        <f t="shared" si="1"/>
        <v>Medical_Claims_Header+Line_Count</v>
      </c>
      <c r="F61" s="39"/>
      <c r="G61" s="25" t="s">
        <v>16</v>
      </c>
      <c r="H61" s="8" t="s">
        <v>17</v>
      </c>
      <c r="I61" s="6" t="s">
        <v>18</v>
      </c>
      <c r="J61" s="6" t="s">
        <v>172</v>
      </c>
      <c r="K61" s="6" t="s">
        <v>20</v>
      </c>
      <c r="L61" s="6">
        <v>19</v>
      </c>
    </row>
    <row r="62" spans="1:66" ht="24.75" customHeight="1" x14ac:dyDescent="0.7">
      <c r="A62" s="40" t="s">
        <v>13</v>
      </c>
      <c r="B62" s="40" t="s">
        <v>126</v>
      </c>
      <c r="C62" s="50" t="s">
        <v>173</v>
      </c>
      <c r="D62" s="51">
        <v>62</v>
      </c>
      <c r="E62" s="16" t="str">
        <f t="shared" si="1"/>
        <v>Medical_Claims_Header+Line_of_Business_Cd</v>
      </c>
      <c r="F62" s="39"/>
      <c r="G62" s="25" t="s">
        <v>16</v>
      </c>
      <c r="H62" s="8" t="s">
        <v>17</v>
      </c>
      <c r="I62" s="6" t="s">
        <v>18</v>
      </c>
      <c r="J62" s="6" t="s">
        <v>174</v>
      </c>
      <c r="K62" s="6" t="s">
        <v>57</v>
      </c>
      <c r="L62" s="6">
        <v>3</v>
      </c>
    </row>
    <row r="63" spans="1:66" ht="24.75" customHeight="1" x14ac:dyDescent="0.7">
      <c r="A63" s="40" t="s">
        <v>13</v>
      </c>
      <c r="B63" s="40" t="s">
        <v>126</v>
      </c>
      <c r="C63" s="50" t="s">
        <v>175</v>
      </c>
      <c r="D63" s="51">
        <v>63</v>
      </c>
      <c r="E63" s="16" t="str">
        <f t="shared" si="1"/>
        <v>Medical_Claims_Header+Member_Age_Days</v>
      </c>
      <c r="F63" s="39"/>
      <c r="G63" s="25"/>
      <c r="H63" s="8" t="s">
        <v>44</v>
      </c>
      <c r="I63" s="6" t="s">
        <v>18</v>
      </c>
      <c r="J63" s="6" t="s">
        <v>176</v>
      </c>
      <c r="K63" s="6" t="s">
        <v>20</v>
      </c>
      <c r="L63" s="6">
        <v>19</v>
      </c>
    </row>
    <row r="64" spans="1:66" ht="24.75" customHeight="1" x14ac:dyDescent="0.7">
      <c r="A64" s="40" t="s">
        <v>13</v>
      </c>
      <c r="B64" s="40" t="s">
        <v>126</v>
      </c>
      <c r="C64" s="50" t="s">
        <v>177</v>
      </c>
      <c r="D64" s="51">
        <v>64</v>
      </c>
      <c r="E64" s="16" t="str">
        <f t="shared" si="1"/>
        <v>Medical_Claims_Header+Member_Age_Years</v>
      </c>
      <c r="F64" s="39"/>
      <c r="G64" s="25" t="s">
        <v>16</v>
      </c>
      <c r="H64" s="8" t="s">
        <v>17</v>
      </c>
      <c r="I64" s="6" t="s">
        <v>18</v>
      </c>
      <c r="J64" s="6" t="s">
        <v>178</v>
      </c>
      <c r="K64" s="6" t="s">
        <v>20</v>
      </c>
      <c r="L64" s="6">
        <v>19</v>
      </c>
    </row>
    <row r="65" spans="1:66" ht="24.75" customHeight="1" x14ac:dyDescent="0.7">
      <c r="A65" s="40" t="s">
        <v>13</v>
      </c>
      <c r="B65" s="40" t="s">
        <v>126</v>
      </c>
      <c r="C65" s="50" t="s">
        <v>179</v>
      </c>
      <c r="D65" s="51">
        <v>65</v>
      </c>
      <c r="E65" s="16" t="str">
        <f t="shared" si="1"/>
        <v>Medical_Claims_Header+Member_Age_Years_YE</v>
      </c>
      <c r="F65" s="39"/>
      <c r="G65" s="25"/>
      <c r="H65" s="8" t="s">
        <v>17</v>
      </c>
      <c r="I65" s="6"/>
      <c r="J65" s="6" t="s">
        <v>180</v>
      </c>
      <c r="K65" s="6" t="s">
        <v>20</v>
      </c>
      <c r="L65" s="6">
        <v>19</v>
      </c>
    </row>
    <row r="66" spans="1:66" ht="24.75" customHeight="1" x14ac:dyDescent="0.7">
      <c r="A66" s="40" t="s">
        <v>13</v>
      </c>
      <c r="B66" s="40" t="s">
        <v>126</v>
      </c>
      <c r="C66" s="50" t="s">
        <v>181</v>
      </c>
      <c r="D66" s="51">
        <v>66</v>
      </c>
      <c r="E66" s="16" t="str">
        <f t="shared" si="1"/>
        <v>Medical_Claims_Header+Member_Eligible_Flag</v>
      </c>
      <c r="F66" s="39"/>
      <c r="G66" s="25" t="s">
        <v>16</v>
      </c>
      <c r="H66" s="8" t="s">
        <v>17</v>
      </c>
      <c r="I66" s="6" t="s">
        <v>18</v>
      </c>
      <c r="J66" s="6" t="s">
        <v>182</v>
      </c>
      <c r="K66" s="6" t="s">
        <v>32</v>
      </c>
      <c r="L66" s="6">
        <v>1</v>
      </c>
    </row>
    <row r="67" spans="1:66" ht="24.75" customHeight="1" x14ac:dyDescent="0.7">
      <c r="A67" s="40" t="s">
        <v>13</v>
      </c>
      <c r="B67" s="40" t="s">
        <v>126</v>
      </c>
      <c r="C67" s="50" t="s">
        <v>183</v>
      </c>
      <c r="D67" s="51">
        <v>67</v>
      </c>
      <c r="E67" s="16" t="str">
        <f t="shared" ref="E67:E100" si="2">A67&amp;"+"&amp;C67</f>
        <v>Medical_Claims_Header+Payer_Cd</v>
      </c>
      <c r="F67" s="39"/>
      <c r="G67" s="25"/>
      <c r="H67" s="8" t="s">
        <v>105</v>
      </c>
      <c r="I67" s="6" t="s">
        <v>184</v>
      </c>
      <c r="J67" s="6" t="s">
        <v>185</v>
      </c>
      <c r="K67" s="6" t="s">
        <v>32</v>
      </c>
      <c r="L67" s="6">
        <v>8</v>
      </c>
    </row>
    <row r="68" spans="1:66" ht="24.75" customHeight="1" x14ac:dyDescent="0.7">
      <c r="A68" s="40" t="s">
        <v>186</v>
      </c>
      <c r="B68" s="40" t="s">
        <v>14</v>
      </c>
      <c r="C68" s="50" t="s">
        <v>15</v>
      </c>
      <c r="D68" s="51">
        <v>68</v>
      </c>
      <c r="E68" s="16" t="str">
        <f t="shared" si="2"/>
        <v>Medical_Claims_Line+Billing_Provider_Composite_ID</v>
      </c>
      <c r="F68" s="39" t="str">
        <f t="array" ref="F68">IF(AND($G$68:$G$110=""),"","X")</f>
        <v>X</v>
      </c>
      <c r="G68" s="25" t="s">
        <v>16</v>
      </c>
      <c r="H68" s="8" t="s">
        <v>17</v>
      </c>
      <c r="I68" s="6" t="s">
        <v>18</v>
      </c>
      <c r="J68" s="6" t="s">
        <v>19</v>
      </c>
      <c r="K68" s="6" t="s">
        <v>20</v>
      </c>
      <c r="L68" s="6">
        <v>19</v>
      </c>
    </row>
    <row r="69" spans="1:66" ht="24.75" customHeight="1" x14ac:dyDescent="0.7">
      <c r="A69" s="40" t="s">
        <v>186</v>
      </c>
      <c r="B69" s="40" t="s">
        <v>14</v>
      </c>
      <c r="C69" s="50" t="s">
        <v>21</v>
      </c>
      <c r="D69" s="51">
        <v>69</v>
      </c>
      <c r="E69" s="16" t="str">
        <f t="shared" si="2"/>
        <v>Medical_Claims_Line+Claim_ID</v>
      </c>
      <c r="F69" s="39" t="str">
        <f t="array" ref="F69">IF(AND($G$68:$G$110=""),"","X")</f>
        <v>X</v>
      </c>
      <c r="G69" s="25" t="s">
        <v>16</v>
      </c>
      <c r="H69" s="8" t="s">
        <v>17</v>
      </c>
      <c r="I69" s="6" t="s">
        <v>18</v>
      </c>
      <c r="J69" s="6" t="s">
        <v>22</v>
      </c>
      <c r="K69" s="6" t="s">
        <v>20</v>
      </c>
      <c r="L69" s="6">
        <v>19</v>
      </c>
    </row>
    <row r="70" spans="1:66" ht="24.75" customHeight="1" x14ac:dyDescent="0.7">
      <c r="A70" s="40" t="s">
        <v>186</v>
      </c>
      <c r="B70" s="40" t="s">
        <v>14</v>
      </c>
      <c r="C70" s="50" t="s">
        <v>23</v>
      </c>
      <c r="D70" s="51">
        <v>70</v>
      </c>
      <c r="E70" s="16" t="str">
        <f t="shared" si="2"/>
        <v>Medical_Claims_Line+Member_Composite_ID</v>
      </c>
      <c r="F70" s="39" t="str">
        <f t="array" ref="F70">IF(AND($G$68:$G$110=""),"","X")</f>
        <v>X</v>
      </c>
      <c r="G70" s="25" t="s">
        <v>16</v>
      </c>
      <c r="H70" s="8" t="s">
        <v>17</v>
      </c>
      <c r="I70" s="6" t="s">
        <v>18</v>
      </c>
      <c r="J70" s="6" t="s">
        <v>24</v>
      </c>
      <c r="K70" s="6" t="s">
        <v>20</v>
      </c>
      <c r="L70" s="6">
        <v>19</v>
      </c>
    </row>
    <row r="71" spans="1:66" ht="24.75" customHeight="1" x14ac:dyDescent="0.7">
      <c r="A71" s="40" t="s">
        <v>186</v>
      </c>
      <c r="B71" s="40" t="s">
        <v>14</v>
      </c>
      <c r="C71" s="50" t="s">
        <v>25</v>
      </c>
      <c r="D71" s="51">
        <v>71</v>
      </c>
      <c r="E71" s="16" t="str">
        <f t="shared" si="2"/>
        <v>Medical_Claims_Line+Member_ID</v>
      </c>
      <c r="F71" s="39" t="str">
        <f t="array" ref="F71">IF(AND($G$68:$G$110=""),"","X")</f>
        <v>X</v>
      </c>
      <c r="G71" s="25" t="s">
        <v>16</v>
      </c>
      <c r="H71" s="8" t="s">
        <v>17</v>
      </c>
      <c r="I71" s="6" t="s">
        <v>26</v>
      </c>
      <c r="J71" s="6" t="s">
        <v>27</v>
      </c>
      <c r="K71" s="6" t="s">
        <v>20</v>
      </c>
      <c r="L71" s="6">
        <v>19</v>
      </c>
    </row>
    <row r="72" spans="1:66" ht="24.75" customHeight="1" x14ac:dyDescent="0.7">
      <c r="A72" s="40" t="s">
        <v>186</v>
      </c>
      <c r="B72" s="40" t="s">
        <v>14</v>
      </c>
      <c r="C72" s="50" t="s">
        <v>187</v>
      </c>
      <c r="D72" s="51">
        <v>72</v>
      </c>
      <c r="E72" s="16" t="str">
        <f t="shared" si="2"/>
        <v>Medical_Claims_Line+Service_Provider_Composite_ID</v>
      </c>
      <c r="F72" s="39" t="str">
        <f t="array" ref="F72">IF(AND($G$68:$G$110=""),"","X")</f>
        <v>X</v>
      </c>
      <c r="G72" s="25" t="s">
        <v>16</v>
      </c>
      <c r="H72" s="8" t="s">
        <v>17</v>
      </c>
      <c r="I72" s="6" t="s">
        <v>18</v>
      </c>
      <c r="J72" s="6" t="s">
        <v>188</v>
      </c>
      <c r="K72" s="6" t="s">
        <v>20</v>
      </c>
      <c r="L72" s="6">
        <v>19</v>
      </c>
    </row>
    <row r="73" spans="1:66" ht="24.75" customHeight="1" x14ac:dyDescent="0.7">
      <c r="A73" s="40" t="s">
        <v>186</v>
      </c>
      <c r="B73" s="40" t="s">
        <v>28</v>
      </c>
      <c r="C73" s="50" t="s">
        <v>189</v>
      </c>
      <c r="D73" s="51">
        <v>73</v>
      </c>
      <c r="E73" s="16" t="str">
        <f t="shared" si="2"/>
        <v>Medical_Claims_Line+CPT4_Cd</v>
      </c>
      <c r="F73" s="39"/>
      <c r="G73" s="25" t="s">
        <v>16</v>
      </c>
      <c r="H73" s="8" t="s">
        <v>17</v>
      </c>
      <c r="I73" s="6" t="s">
        <v>190</v>
      </c>
      <c r="J73" s="22" t="s">
        <v>191</v>
      </c>
      <c r="K73" s="6" t="s">
        <v>32</v>
      </c>
      <c r="L73" s="6">
        <v>7</v>
      </c>
    </row>
    <row r="74" spans="1:66" s="27" customFormat="1" ht="24.75" customHeight="1" x14ac:dyDescent="0.7">
      <c r="A74" s="40" t="s">
        <v>186</v>
      </c>
      <c r="B74" s="40" t="s">
        <v>28</v>
      </c>
      <c r="C74" s="50" t="s">
        <v>192</v>
      </c>
      <c r="D74" s="51">
        <v>74</v>
      </c>
      <c r="E74" s="16" t="str">
        <f t="shared" si="2"/>
        <v>Medical_Claims_Line+CPT4_Mod1_Cd</v>
      </c>
      <c r="F74" s="39"/>
      <c r="G74" s="25" t="s">
        <v>16</v>
      </c>
      <c r="H74" s="8" t="s">
        <v>17</v>
      </c>
      <c r="I74" s="6" t="s">
        <v>193</v>
      </c>
      <c r="J74" s="6" t="s">
        <v>194</v>
      </c>
      <c r="K74" s="6" t="s">
        <v>57</v>
      </c>
      <c r="L74" s="6">
        <v>2</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24.75" customHeight="1" x14ac:dyDescent="0.7">
      <c r="A75" s="40" t="s">
        <v>186</v>
      </c>
      <c r="B75" s="40" t="s">
        <v>28</v>
      </c>
      <c r="C75" s="50" t="s">
        <v>195</v>
      </c>
      <c r="D75" s="51">
        <v>75</v>
      </c>
      <c r="E75" s="16" t="str">
        <f t="shared" si="2"/>
        <v>Medical_Claims_Line+CPT4_Mod2_Cd</v>
      </c>
      <c r="F75" s="39"/>
      <c r="G75" s="25" t="s">
        <v>16</v>
      </c>
      <c r="H75" s="8" t="s">
        <v>17</v>
      </c>
      <c r="I75" s="6" t="s">
        <v>196</v>
      </c>
      <c r="J75" s="6" t="s">
        <v>194</v>
      </c>
      <c r="K75" s="6" t="s">
        <v>57</v>
      </c>
      <c r="L75" s="6">
        <v>2</v>
      </c>
    </row>
    <row r="76" spans="1:66" s="27" customFormat="1" ht="24.75" customHeight="1" x14ac:dyDescent="0.7">
      <c r="A76" s="40" t="s">
        <v>186</v>
      </c>
      <c r="B76" s="40" t="s">
        <v>28</v>
      </c>
      <c r="C76" s="50" t="s">
        <v>197</v>
      </c>
      <c r="D76" s="51">
        <v>76</v>
      </c>
      <c r="E76" s="16" t="str">
        <f t="shared" si="2"/>
        <v>Medical_Claims_Line+CPT4_Mod3_Cd</v>
      </c>
      <c r="F76" s="39"/>
      <c r="G76" s="25" t="s">
        <v>16</v>
      </c>
      <c r="H76" s="8" t="s">
        <v>17</v>
      </c>
      <c r="I76" s="6" t="s">
        <v>198</v>
      </c>
      <c r="J76" s="6" t="s">
        <v>194</v>
      </c>
      <c r="K76" s="6" t="s">
        <v>57</v>
      </c>
      <c r="L76" s="6">
        <v>2</v>
      </c>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24.75" customHeight="1" x14ac:dyDescent="0.7">
      <c r="A77" s="40" t="s">
        <v>186</v>
      </c>
      <c r="B77" s="40" t="s">
        <v>28</v>
      </c>
      <c r="C77" s="50" t="s">
        <v>199</v>
      </c>
      <c r="D77" s="51">
        <v>77</v>
      </c>
      <c r="E77" s="16" t="str">
        <f t="shared" si="2"/>
        <v>Medical_Claims_Line+CPT4_Mod4_Cd</v>
      </c>
      <c r="F77" s="39"/>
      <c r="G77" s="25" t="s">
        <v>16</v>
      </c>
      <c r="H77" s="8" t="s">
        <v>17</v>
      </c>
      <c r="I77" s="6" t="s">
        <v>200</v>
      </c>
      <c r="J77" s="6" t="s">
        <v>194</v>
      </c>
      <c r="K77" s="6" t="s">
        <v>57</v>
      </c>
      <c r="L77" s="6">
        <v>2</v>
      </c>
    </row>
    <row r="78" spans="1:66" ht="24.75" customHeight="1" x14ac:dyDescent="0.7">
      <c r="A78" s="40" t="s">
        <v>186</v>
      </c>
      <c r="B78" s="40" t="s">
        <v>28</v>
      </c>
      <c r="C78" s="50" t="s">
        <v>201</v>
      </c>
      <c r="D78" s="51">
        <v>78</v>
      </c>
      <c r="E78" s="16" t="str">
        <f t="shared" si="2"/>
        <v>Medical_Claims_Line+Revenue_Cd</v>
      </c>
      <c r="F78" s="39"/>
      <c r="G78" s="25" t="s">
        <v>16</v>
      </c>
      <c r="H78" s="8" t="s">
        <v>17</v>
      </c>
      <c r="I78" s="6" t="s">
        <v>202</v>
      </c>
      <c r="J78" s="6" t="s">
        <v>203</v>
      </c>
      <c r="K78" s="6" t="s">
        <v>32</v>
      </c>
      <c r="L78" s="6">
        <v>4</v>
      </c>
    </row>
    <row r="79" spans="1:66" ht="24.75" customHeight="1" x14ac:dyDescent="0.7">
      <c r="A79" s="40" t="s">
        <v>186</v>
      </c>
      <c r="B79" s="40" t="s">
        <v>42</v>
      </c>
      <c r="C79" s="50" t="s">
        <v>79</v>
      </c>
      <c r="D79" s="51">
        <v>79</v>
      </c>
      <c r="E79" s="16" t="str">
        <f t="shared" si="2"/>
        <v>Medical_Claims_Line+Service_End_Dt</v>
      </c>
      <c r="F79" s="39"/>
      <c r="G79" s="25" t="s">
        <v>16</v>
      </c>
      <c r="H79" s="8" t="s">
        <v>44</v>
      </c>
      <c r="I79" s="6" t="s">
        <v>80</v>
      </c>
      <c r="J79" s="6" t="s">
        <v>81</v>
      </c>
      <c r="K79" s="6" t="s">
        <v>42</v>
      </c>
      <c r="L79" s="6">
        <v>10</v>
      </c>
    </row>
    <row r="80" spans="1:66" ht="24.75" customHeight="1" x14ac:dyDescent="0.7">
      <c r="A80" s="40" t="s">
        <v>186</v>
      </c>
      <c r="B80" s="40" t="s">
        <v>42</v>
      </c>
      <c r="C80" s="50" t="s">
        <v>82</v>
      </c>
      <c r="D80" s="51">
        <v>80</v>
      </c>
      <c r="E80" s="16" t="str">
        <f t="shared" si="2"/>
        <v>Medical_Claims_Line+Service_End_Dt_Day</v>
      </c>
      <c r="F80" s="39"/>
      <c r="G80" s="25"/>
      <c r="H80" s="8" t="s">
        <v>44</v>
      </c>
      <c r="I80" s="6" t="s">
        <v>80</v>
      </c>
      <c r="J80" s="6" t="s">
        <v>83</v>
      </c>
      <c r="K80" s="6" t="s">
        <v>49</v>
      </c>
      <c r="L80" s="6">
        <v>18</v>
      </c>
    </row>
    <row r="81" spans="1:66" ht="24.75" customHeight="1" x14ac:dyDescent="0.7">
      <c r="A81" s="40" t="s">
        <v>186</v>
      </c>
      <c r="B81" s="40" t="s">
        <v>42</v>
      </c>
      <c r="C81" s="50" t="s">
        <v>84</v>
      </c>
      <c r="D81" s="51">
        <v>81</v>
      </c>
      <c r="E81" s="16" t="str">
        <f t="shared" si="2"/>
        <v>Medical_Claims_Line+Service_End_Dt_Month</v>
      </c>
      <c r="F81" s="39"/>
      <c r="G81" s="25"/>
      <c r="H81" s="8" t="s">
        <v>44</v>
      </c>
      <c r="I81" s="6" t="s">
        <v>80</v>
      </c>
      <c r="J81" s="6" t="s">
        <v>85</v>
      </c>
      <c r="K81" s="6" t="s">
        <v>49</v>
      </c>
      <c r="L81" s="6">
        <v>18</v>
      </c>
    </row>
    <row r="82" spans="1:66" ht="24.75" customHeight="1" x14ac:dyDescent="0.7">
      <c r="A82" s="40" t="s">
        <v>186</v>
      </c>
      <c r="B82" s="40" t="s">
        <v>42</v>
      </c>
      <c r="C82" s="50" t="s">
        <v>86</v>
      </c>
      <c r="D82" s="51">
        <v>82</v>
      </c>
      <c r="E82" s="16" t="str">
        <f t="shared" si="2"/>
        <v>Medical_Claims_Line+Service_End_Dt_Year</v>
      </c>
      <c r="F82" s="39"/>
      <c r="G82" s="25"/>
      <c r="H82" s="8" t="s">
        <v>17</v>
      </c>
      <c r="I82" s="6" t="s">
        <v>80</v>
      </c>
      <c r="J82" s="6" t="s">
        <v>87</v>
      </c>
      <c r="K82" s="6" t="s">
        <v>49</v>
      </c>
      <c r="L82" s="6">
        <v>18</v>
      </c>
    </row>
    <row r="83" spans="1:66" ht="24.75" customHeight="1" x14ac:dyDescent="0.7">
      <c r="A83" s="40" t="s">
        <v>186</v>
      </c>
      <c r="B83" s="40" t="s">
        <v>42</v>
      </c>
      <c r="C83" s="50" t="s">
        <v>88</v>
      </c>
      <c r="D83" s="51">
        <v>83</v>
      </c>
      <c r="E83" s="16" t="str">
        <f t="shared" si="2"/>
        <v>Medical_Claims_Line+Service_Start_Dt</v>
      </c>
      <c r="F83" s="39"/>
      <c r="G83" s="25" t="s">
        <v>16</v>
      </c>
      <c r="H83" s="8" t="s">
        <v>44</v>
      </c>
      <c r="I83" s="6" t="s">
        <v>89</v>
      </c>
      <c r="J83" s="6" t="s">
        <v>90</v>
      </c>
      <c r="K83" s="6" t="s">
        <v>42</v>
      </c>
      <c r="L83" s="6">
        <v>10</v>
      </c>
    </row>
    <row r="84" spans="1:66" ht="24.75" customHeight="1" x14ac:dyDescent="0.7">
      <c r="A84" s="40" t="s">
        <v>186</v>
      </c>
      <c r="B84" s="40" t="s">
        <v>42</v>
      </c>
      <c r="C84" s="50" t="s">
        <v>91</v>
      </c>
      <c r="D84" s="51">
        <v>84</v>
      </c>
      <c r="E84" s="16" t="str">
        <f t="shared" si="2"/>
        <v>Medical_Claims_Line+Service_Start_Dt_Day</v>
      </c>
      <c r="F84" s="39"/>
      <c r="G84" s="25"/>
      <c r="H84" s="8" t="s">
        <v>44</v>
      </c>
      <c r="I84" s="6" t="s">
        <v>89</v>
      </c>
      <c r="J84" s="6" t="s">
        <v>92</v>
      </c>
      <c r="K84" s="6" t="s">
        <v>49</v>
      </c>
      <c r="L84" s="6">
        <v>18</v>
      </c>
    </row>
    <row r="85" spans="1:66" ht="24.75" customHeight="1" x14ac:dyDescent="0.7">
      <c r="A85" s="40" t="s">
        <v>186</v>
      </c>
      <c r="B85" s="40" t="s">
        <v>42</v>
      </c>
      <c r="C85" s="50" t="s">
        <v>93</v>
      </c>
      <c r="D85" s="51">
        <v>85</v>
      </c>
      <c r="E85" s="16" t="str">
        <f t="shared" si="2"/>
        <v>Medical_Claims_Line+Service_Start_Dt_Month</v>
      </c>
      <c r="F85" s="39"/>
      <c r="G85" s="25"/>
      <c r="H85" s="8" t="s">
        <v>44</v>
      </c>
      <c r="I85" s="6" t="s">
        <v>89</v>
      </c>
      <c r="J85" s="6" t="s">
        <v>94</v>
      </c>
      <c r="K85" s="6" t="s">
        <v>49</v>
      </c>
      <c r="L85" s="6">
        <v>18</v>
      </c>
    </row>
    <row r="86" spans="1:66" ht="24.75" customHeight="1" x14ac:dyDescent="0.7">
      <c r="A86" s="40" t="s">
        <v>186</v>
      </c>
      <c r="B86" s="40" t="s">
        <v>42</v>
      </c>
      <c r="C86" s="50" t="s">
        <v>95</v>
      </c>
      <c r="D86" s="51">
        <v>86</v>
      </c>
      <c r="E86" s="16" t="str">
        <f t="shared" si="2"/>
        <v>Medical_Claims_Line+Service_Start_Dt_Year</v>
      </c>
      <c r="F86" s="39"/>
      <c r="G86" s="25"/>
      <c r="H86" s="8" t="s">
        <v>17</v>
      </c>
      <c r="I86" s="6" t="s">
        <v>89</v>
      </c>
      <c r="J86" s="6" t="s">
        <v>96</v>
      </c>
      <c r="K86" s="6" t="s">
        <v>49</v>
      </c>
      <c r="L86" s="6">
        <v>18</v>
      </c>
    </row>
    <row r="87" spans="1:66" ht="24.75" customHeight="1" x14ac:dyDescent="0.7">
      <c r="A87" s="40" t="s">
        <v>186</v>
      </c>
      <c r="B87" s="40" t="s">
        <v>97</v>
      </c>
      <c r="C87" s="50" t="s">
        <v>101</v>
      </c>
      <c r="D87" s="51">
        <v>87</v>
      </c>
      <c r="E87" s="16" t="str">
        <f t="shared" si="2"/>
        <v>Medical_Claims_Line+Charge_Amt</v>
      </c>
      <c r="F87" s="39"/>
      <c r="G87" s="25" t="s">
        <v>16</v>
      </c>
      <c r="H87" s="8" t="s">
        <v>17</v>
      </c>
      <c r="I87" s="6" t="s">
        <v>102</v>
      </c>
      <c r="J87" s="6" t="s">
        <v>103</v>
      </c>
      <c r="K87" s="6" t="s">
        <v>49</v>
      </c>
      <c r="L87" s="6">
        <v>18</v>
      </c>
    </row>
    <row r="88" spans="1:66" ht="24.75" customHeight="1" x14ac:dyDescent="0.7">
      <c r="A88" s="40" t="s">
        <v>186</v>
      </c>
      <c r="B88" s="40" t="s">
        <v>97</v>
      </c>
      <c r="C88" s="50" t="s">
        <v>98</v>
      </c>
      <c r="D88" s="51">
        <v>88</v>
      </c>
      <c r="E88" s="16" t="str">
        <f t="shared" si="2"/>
        <v>Medical_Claims_Line+Allowed_Amt</v>
      </c>
      <c r="F88" s="39"/>
      <c r="G88" s="25" t="s">
        <v>16</v>
      </c>
      <c r="H88" s="8" t="s">
        <v>17</v>
      </c>
      <c r="I88" s="6" t="s">
        <v>99</v>
      </c>
      <c r="J88" s="6" t="s">
        <v>100</v>
      </c>
      <c r="K88" s="6" t="s">
        <v>49</v>
      </c>
      <c r="L88" s="6">
        <v>18</v>
      </c>
    </row>
    <row r="89" spans="1:66" ht="24.75" customHeight="1" x14ac:dyDescent="0.7">
      <c r="A89" s="40" t="s">
        <v>186</v>
      </c>
      <c r="B89" s="40" t="s">
        <v>97</v>
      </c>
      <c r="C89" s="50" t="s">
        <v>104</v>
      </c>
      <c r="D89" s="51">
        <v>89</v>
      </c>
      <c r="E89" s="16" t="str">
        <f t="shared" si="2"/>
        <v>Medical_Claims_Line+Coinsurance_Amt</v>
      </c>
      <c r="F89" s="39"/>
      <c r="G89" s="25" t="s">
        <v>16</v>
      </c>
      <c r="H89" s="8" t="s">
        <v>105</v>
      </c>
      <c r="I89" s="6" t="s">
        <v>106</v>
      </c>
      <c r="J89" s="6" t="s">
        <v>107</v>
      </c>
      <c r="K89" s="6" t="s">
        <v>49</v>
      </c>
      <c r="L89" s="6">
        <v>18</v>
      </c>
    </row>
    <row r="90" spans="1:66" ht="24.75" customHeight="1" x14ac:dyDescent="0.7">
      <c r="A90" s="40" t="s">
        <v>186</v>
      </c>
      <c r="B90" s="40" t="s">
        <v>97</v>
      </c>
      <c r="C90" s="50" t="s">
        <v>108</v>
      </c>
      <c r="D90" s="51">
        <v>90</v>
      </c>
      <c r="E90" s="16" t="str">
        <f t="shared" si="2"/>
        <v>Medical_Claims_Line+Copay_Amt</v>
      </c>
      <c r="F90" s="39"/>
      <c r="G90" s="25" t="s">
        <v>16</v>
      </c>
      <c r="H90" s="8" t="s">
        <v>105</v>
      </c>
      <c r="I90" s="6" t="s">
        <v>109</v>
      </c>
      <c r="J90" s="6" t="s">
        <v>110</v>
      </c>
      <c r="K90" s="6" t="s">
        <v>49</v>
      </c>
      <c r="L90" s="6">
        <v>18</v>
      </c>
    </row>
    <row r="91" spans="1:66" s="27" customFormat="1" ht="24.75" customHeight="1" x14ac:dyDescent="0.7">
      <c r="A91" s="40" t="s">
        <v>186</v>
      </c>
      <c r="B91" s="40" t="s">
        <v>97</v>
      </c>
      <c r="C91" s="50" t="s">
        <v>111</v>
      </c>
      <c r="D91" s="51">
        <v>91</v>
      </c>
      <c r="E91" s="16" t="str">
        <f t="shared" si="2"/>
        <v>Medical_Claims_Line+Deductible_Amt</v>
      </c>
      <c r="F91" s="39"/>
      <c r="G91" s="25" t="s">
        <v>16</v>
      </c>
      <c r="H91" s="8" t="s">
        <v>105</v>
      </c>
      <c r="I91" s="6" t="s">
        <v>112</v>
      </c>
      <c r="J91" s="6" t="s">
        <v>113</v>
      </c>
      <c r="K91" s="6" t="s">
        <v>49</v>
      </c>
      <c r="L91" s="6">
        <v>18</v>
      </c>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row>
    <row r="92" spans="1:66" ht="24.75" customHeight="1" x14ac:dyDescent="0.7">
      <c r="A92" s="40" t="s">
        <v>186</v>
      </c>
      <c r="B92" s="40" t="s">
        <v>97</v>
      </c>
      <c r="C92" s="50" t="s">
        <v>114</v>
      </c>
      <c r="D92" s="51">
        <v>92</v>
      </c>
      <c r="E92" s="16" t="str">
        <f t="shared" si="2"/>
        <v>Medical_Claims_Line+Member_Liability_Amt</v>
      </c>
      <c r="F92" s="39"/>
      <c r="G92" s="25" t="s">
        <v>16</v>
      </c>
      <c r="H92" s="8" t="s">
        <v>105</v>
      </c>
      <c r="I92" s="6" t="s">
        <v>18</v>
      </c>
      <c r="J92" s="6" t="s">
        <v>115</v>
      </c>
      <c r="K92" s="6" t="s">
        <v>49</v>
      </c>
      <c r="L92" s="6">
        <v>18</v>
      </c>
    </row>
    <row r="93" spans="1:66" ht="24.75" customHeight="1" x14ac:dyDescent="0.7">
      <c r="A93" s="40" t="s">
        <v>186</v>
      </c>
      <c r="B93" s="40" t="s">
        <v>97</v>
      </c>
      <c r="C93" s="50" t="s">
        <v>116</v>
      </c>
      <c r="D93" s="51">
        <v>93</v>
      </c>
      <c r="E93" s="16" t="str">
        <f t="shared" si="2"/>
        <v>Medical_Claims_Line+Plan_Covered_Amt</v>
      </c>
      <c r="F93" s="39"/>
      <c r="G93" s="25" t="s">
        <v>16</v>
      </c>
      <c r="H93" s="8" t="s">
        <v>105</v>
      </c>
      <c r="I93" s="6"/>
      <c r="J93" s="6"/>
      <c r="K93" s="6" t="s">
        <v>49</v>
      </c>
      <c r="L93" s="6">
        <v>18</v>
      </c>
    </row>
    <row r="94" spans="1:66" ht="24.75" customHeight="1" x14ac:dyDescent="0.7">
      <c r="A94" s="40" t="s">
        <v>186</v>
      </c>
      <c r="B94" s="40" t="s">
        <v>97</v>
      </c>
      <c r="C94" s="50" t="s">
        <v>117</v>
      </c>
      <c r="D94" s="51">
        <v>94</v>
      </c>
      <c r="E94" s="16" t="str">
        <f t="shared" si="2"/>
        <v>Medical_Claims_Line+Plan_Paid_Amt</v>
      </c>
      <c r="F94" s="39"/>
      <c r="G94" s="25" t="s">
        <v>16</v>
      </c>
      <c r="H94" s="8" t="s">
        <v>105</v>
      </c>
      <c r="I94" s="6" t="s">
        <v>118</v>
      </c>
      <c r="J94" s="6" t="s">
        <v>119</v>
      </c>
      <c r="K94" s="6" t="s">
        <v>49</v>
      </c>
      <c r="L94" s="6">
        <v>18</v>
      </c>
    </row>
    <row r="95" spans="1:66" ht="24.75" customHeight="1" x14ac:dyDescent="0.7">
      <c r="A95" s="40" t="s">
        <v>186</v>
      </c>
      <c r="B95" s="40" t="s">
        <v>97</v>
      </c>
      <c r="C95" s="50" t="s">
        <v>120</v>
      </c>
      <c r="D95" s="51">
        <v>95</v>
      </c>
      <c r="E95" s="16" t="str">
        <f t="shared" si="2"/>
        <v>Medical_Claims_Line+Prepaid_Amt</v>
      </c>
      <c r="F95" s="39"/>
      <c r="G95" s="25" t="s">
        <v>16</v>
      </c>
      <c r="H95" s="8" t="s">
        <v>17</v>
      </c>
      <c r="I95" s="6" t="s">
        <v>121</v>
      </c>
      <c r="J95" s="6" t="s">
        <v>122</v>
      </c>
      <c r="K95" s="6" t="s">
        <v>49</v>
      </c>
      <c r="L95" s="6">
        <v>18</v>
      </c>
    </row>
    <row r="96" spans="1:66" ht="24.75" customHeight="1" x14ac:dyDescent="0.7">
      <c r="A96" s="40" t="s">
        <v>186</v>
      </c>
      <c r="B96" s="40" t="s">
        <v>97</v>
      </c>
      <c r="C96" s="50" t="s">
        <v>123</v>
      </c>
      <c r="D96" s="51">
        <v>96</v>
      </c>
      <c r="E96" s="16" t="str">
        <f t="shared" si="2"/>
        <v>Medical_Claims_Line+COB_TPL_Amount</v>
      </c>
      <c r="F96" s="39"/>
      <c r="G96" s="25" t="s">
        <v>16</v>
      </c>
      <c r="H96" s="8" t="s">
        <v>105</v>
      </c>
      <c r="I96" s="6" t="s">
        <v>124</v>
      </c>
      <c r="J96" s="6" t="s">
        <v>204</v>
      </c>
      <c r="K96" s="6" t="s">
        <v>49</v>
      </c>
      <c r="L96" s="6">
        <v>18</v>
      </c>
    </row>
    <row r="97" spans="1:66" ht="24.75" customHeight="1" x14ac:dyDescent="0.7">
      <c r="A97" s="40" t="s">
        <v>186</v>
      </c>
      <c r="B97" s="40" t="s">
        <v>205</v>
      </c>
      <c r="C97" s="50" t="s">
        <v>206</v>
      </c>
      <c r="D97" s="51">
        <v>97</v>
      </c>
      <c r="E97" s="16" t="str">
        <f t="shared" si="2"/>
        <v>Medical_Claims_Line+NDC_Cd</v>
      </c>
      <c r="F97" s="39"/>
      <c r="G97" s="25" t="s">
        <v>16</v>
      </c>
      <c r="H97" s="8" t="s">
        <v>17</v>
      </c>
      <c r="I97" s="6" t="s">
        <v>207</v>
      </c>
      <c r="J97" s="6" t="s">
        <v>208</v>
      </c>
      <c r="K97" s="6" t="s">
        <v>32</v>
      </c>
      <c r="L97" s="6">
        <v>14</v>
      </c>
    </row>
    <row r="98" spans="1:66" ht="24.75" customHeight="1" x14ac:dyDescent="0.7">
      <c r="A98" s="40" t="s">
        <v>186</v>
      </c>
      <c r="B98" s="40" t="s">
        <v>126</v>
      </c>
      <c r="C98" s="50" t="s">
        <v>142</v>
      </c>
      <c r="D98" s="51">
        <v>98</v>
      </c>
      <c r="E98" s="16" t="str">
        <f t="shared" si="2"/>
        <v>Medical_Claims_Line+Capitation_Flag</v>
      </c>
      <c r="F98" s="39"/>
      <c r="G98" s="25" t="s">
        <v>16</v>
      </c>
      <c r="H98" s="8" t="s">
        <v>17</v>
      </c>
      <c r="I98" s="6" t="s">
        <v>18</v>
      </c>
      <c r="J98" s="6" t="s">
        <v>143</v>
      </c>
      <c r="K98" s="6" t="s">
        <v>32</v>
      </c>
      <c r="L98" s="6">
        <v>1</v>
      </c>
    </row>
    <row r="99" spans="1:66" ht="24.75" customHeight="1" x14ac:dyDescent="0.7">
      <c r="A99" s="40" t="s">
        <v>186</v>
      </c>
      <c r="B99" s="40" t="s">
        <v>126</v>
      </c>
      <c r="C99" s="50" t="s">
        <v>151</v>
      </c>
      <c r="D99" s="51">
        <v>99</v>
      </c>
      <c r="E99" s="16" t="str">
        <f t="shared" si="2"/>
        <v>Medical_Claims_Line+Dental_Carrier_Flag</v>
      </c>
      <c r="F99" s="39"/>
      <c r="G99" s="25" t="s">
        <v>16</v>
      </c>
      <c r="H99" s="8" t="s">
        <v>17</v>
      </c>
      <c r="I99" s="6"/>
      <c r="J99" s="6" t="s">
        <v>152</v>
      </c>
      <c r="K99" s="6" t="s">
        <v>32</v>
      </c>
      <c r="L99" s="6">
        <v>1</v>
      </c>
    </row>
    <row r="100" spans="1:66" ht="24.75" customHeight="1" x14ac:dyDescent="0.7">
      <c r="A100" s="40" t="s">
        <v>186</v>
      </c>
      <c r="B100" s="40" t="s">
        <v>126</v>
      </c>
      <c r="C100" s="50" t="s">
        <v>153</v>
      </c>
      <c r="D100" s="51">
        <v>100</v>
      </c>
      <c r="E100" s="16" t="str">
        <f t="shared" si="2"/>
        <v>Medical_Claims_Line+Dental_Flag</v>
      </c>
      <c r="F100" s="39"/>
      <c r="G100" s="25"/>
      <c r="H100" s="8" t="s">
        <v>17</v>
      </c>
      <c r="I100" s="6"/>
      <c r="J100" s="6" t="s">
        <v>154</v>
      </c>
      <c r="K100" s="6" t="s">
        <v>32</v>
      </c>
      <c r="L100" s="6">
        <v>1</v>
      </c>
    </row>
    <row r="101" spans="1:66" ht="24.75" customHeight="1" x14ac:dyDescent="0.7">
      <c r="A101" s="40" t="s">
        <v>186</v>
      </c>
      <c r="B101" s="40" t="s">
        <v>126</v>
      </c>
      <c r="C101" s="50" t="s">
        <v>161</v>
      </c>
      <c r="D101" s="51">
        <v>101</v>
      </c>
      <c r="E101" s="16" t="str">
        <f t="shared" ref="E101:E110" si="3">A101&amp;"+"&amp;C101</f>
        <v>Medical_Claims_Line+ER_Flag</v>
      </c>
      <c r="F101" s="39"/>
      <c r="G101" s="25" t="s">
        <v>16</v>
      </c>
      <c r="H101" s="8" t="s">
        <v>17</v>
      </c>
      <c r="I101" s="6" t="s">
        <v>18</v>
      </c>
      <c r="J101" s="6" t="s">
        <v>162</v>
      </c>
      <c r="K101" s="6" t="s">
        <v>57</v>
      </c>
      <c r="L101" s="6">
        <v>1</v>
      </c>
    </row>
    <row r="102" spans="1:66" ht="24.75" customHeight="1" x14ac:dyDescent="0.7">
      <c r="A102" s="40" t="s">
        <v>186</v>
      </c>
      <c r="B102" s="40" t="s">
        <v>126</v>
      </c>
      <c r="C102" s="50" t="s">
        <v>209</v>
      </c>
      <c r="D102" s="51">
        <v>102</v>
      </c>
      <c r="E102" s="16" t="str">
        <f t="shared" si="3"/>
        <v>Medical_Claims_Line+Line_No</v>
      </c>
      <c r="F102" s="39" t="str">
        <f t="array" ref="F102">IF(AND($G$68:$G$110=""),"","X")</f>
        <v>X</v>
      </c>
      <c r="G102" s="25" t="s">
        <v>16</v>
      </c>
      <c r="H102" s="8" t="s">
        <v>17</v>
      </c>
      <c r="I102" s="6" t="s">
        <v>210</v>
      </c>
      <c r="J102" s="6" t="s">
        <v>211</v>
      </c>
      <c r="K102" s="6" t="s">
        <v>20</v>
      </c>
      <c r="L102" s="6">
        <v>19</v>
      </c>
    </row>
    <row r="103" spans="1:66" ht="24.75" customHeight="1" x14ac:dyDescent="0.7">
      <c r="A103" s="40" t="s">
        <v>186</v>
      </c>
      <c r="B103" s="40" t="s">
        <v>126</v>
      </c>
      <c r="C103" s="50" t="s">
        <v>144</v>
      </c>
      <c r="D103" s="51">
        <v>103</v>
      </c>
      <c r="E103" s="16" t="str">
        <f>A103&amp;"+"&amp;C103</f>
        <v>Medical_Claims_Line+Claim_Status_Cd</v>
      </c>
      <c r="F103" s="39"/>
      <c r="G103" s="25" t="s">
        <v>16</v>
      </c>
      <c r="H103" s="8" t="s">
        <v>17</v>
      </c>
      <c r="I103" s="6" t="s">
        <v>145</v>
      </c>
      <c r="J103" s="6" t="s">
        <v>146</v>
      </c>
      <c r="K103" s="6" t="s">
        <v>32</v>
      </c>
      <c r="L103" s="6">
        <v>2</v>
      </c>
    </row>
    <row r="104" spans="1:66" ht="24.75" customHeight="1" x14ac:dyDescent="0.7">
      <c r="A104" s="40" t="s">
        <v>186</v>
      </c>
      <c r="B104" s="40" t="s">
        <v>126</v>
      </c>
      <c r="C104" s="50" t="s">
        <v>212</v>
      </c>
      <c r="D104" s="51">
        <v>104</v>
      </c>
      <c r="E104" s="16" t="str">
        <f t="shared" si="3"/>
        <v>Medical_Claims_Line+Place_of_Service_Cd</v>
      </c>
      <c r="F104" s="39"/>
      <c r="G104" s="25" t="s">
        <v>16</v>
      </c>
      <c r="H104" s="8" t="s">
        <v>17</v>
      </c>
      <c r="I104" s="6" t="s">
        <v>213</v>
      </c>
      <c r="J104" s="6" t="s">
        <v>214</v>
      </c>
      <c r="K104" s="6" t="s">
        <v>57</v>
      </c>
      <c r="L104" s="6">
        <v>2</v>
      </c>
    </row>
    <row r="105" spans="1:66" s="27" customFormat="1" ht="24.75" customHeight="1" x14ac:dyDescent="0.7">
      <c r="A105" s="40" t="s">
        <v>186</v>
      </c>
      <c r="B105" s="40" t="s">
        <v>126</v>
      </c>
      <c r="C105" s="50" t="s">
        <v>215</v>
      </c>
      <c r="D105" s="51">
        <v>105</v>
      </c>
      <c r="E105" s="16" t="str">
        <f>A105&amp;"+"&amp;C105</f>
        <v>Medical_Claims_Line+Service_Qty</v>
      </c>
      <c r="F105" s="39"/>
      <c r="G105" s="25" t="s">
        <v>16</v>
      </c>
      <c r="H105" s="8" t="s">
        <v>17</v>
      </c>
      <c r="I105" s="6" t="s">
        <v>216</v>
      </c>
      <c r="J105" s="6" t="s">
        <v>217</v>
      </c>
      <c r="K105" s="6" t="s">
        <v>20</v>
      </c>
      <c r="L105" s="6">
        <v>19</v>
      </c>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row>
    <row r="106" spans="1:66" ht="24.75" customHeight="1" x14ac:dyDescent="0.7">
      <c r="A106" s="40" t="s">
        <v>186</v>
      </c>
      <c r="B106" s="40" t="s">
        <v>126</v>
      </c>
      <c r="C106" s="50" t="s">
        <v>218</v>
      </c>
      <c r="D106" s="51">
        <v>106</v>
      </c>
      <c r="E106" s="16" t="str">
        <f>A106&amp;"+"&amp;C106</f>
        <v>Medical_Claims_Line+Unit_Of_Measure</v>
      </c>
      <c r="F106" s="39" t="str">
        <f>IF(G105="","","X")</f>
        <v>X</v>
      </c>
      <c r="G106" s="25" t="s">
        <v>16</v>
      </c>
      <c r="H106" s="8" t="s">
        <v>17</v>
      </c>
      <c r="I106" s="6" t="s">
        <v>219</v>
      </c>
      <c r="J106" s="6" t="s">
        <v>220</v>
      </c>
      <c r="K106" s="6" t="s">
        <v>32</v>
      </c>
      <c r="L106" s="6">
        <v>2</v>
      </c>
    </row>
    <row r="107" spans="1:66" ht="24.75" customHeight="1" x14ac:dyDescent="0.7">
      <c r="A107" s="40" t="s">
        <v>186</v>
      </c>
      <c r="B107" s="40" t="s">
        <v>126</v>
      </c>
      <c r="C107" s="50" t="s">
        <v>221</v>
      </c>
      <c r="D107" s="51">
        <v>107</v>
      </c>
      <c r="E107" s="16" t="str">
        <f t="shared" si="3"/>
        <v>Medical_Claims_Line+Provider_Network_Indicator</v>
      </c>
      <c r="F107" s="39"/>
      <c r="G107" s="25" t="s">
        <v>16</v>
      </c>
      <c r="H107" s="8" t="s">
        <v>17</v>
      </c>
      <c r="I107" s="6" t="s">
        <v>222</v>
      </c>
      <c r="J107" s="6" t="s">
        <v>223</v>
      </c>
      <c r="K107" s="6" t="s">
        <v>32</v>
      </c>
      <c r="L107" s="6">
        <v>1</v>
      </c>
    </row>
    <row r="108" spans="1:66" ht="24.75" customHeight="1" x14ac:dyDescent="0.7">
      <c r="A108" s="40" t="s">
        <v>186</v>
      </c>
      <c r="B108" s="40" t="s">
        <v>126</v>
      </c>
      <c r="C108" s="50" t="s">
        <v>224</v>
      </c>
      <c r="D108" s="51">
        <v>108</v>
      </c>
      <c r="E108" s="16" t="str">
        <f t="shared" si="3"/>
        <v>Medical_Claims_Line+Denied_Claim_Ind</v>
      </c>
      <c r="F108" s="39"/>
      <c r="G108" s="25" t="s">
        <v>16</v>
      </c>
      <c r="H108" s="8" t="s">
        <v>17</v>
      </c>
      <c r="I108" s="6" t="s">
        <v>225</v>
      </c>
      <c r="J108" s="6" t="s">
        <v>226</v>
      </c>
      <c r="K108" s="6" t="s">
        <v>57</v>
      </c>
      <c r="L108" s="6">
        <v>1</v>
      </c>
    </row>
    <row r="109" spans="1:66" ht="24.75" customHeight="1" x14ac:dyDescent="0.7">
      <c r="A109" s="40" t="s">
        <v>186</v>
      </c>
      <c r="B109" s="40" t="s">
        <v>126</v>
      </c>
      <c r="C109" s="50" t="s">
        <v>227</v>
      </c>
      <c r="D109" s="51">
        <v>109</v>
      </c>
      <c r="E109" s="16" t="str">
        <f t="shared" si="3"/>
        <v>Medical_Claims_Line+Claim_Line_Type</v>
      </c>
      <c r="F109" s="39"/>
      <c r="G109" s="25" t="s">
        <v>16</v>
      </c>
      <c r="H109" s="8" t="s">
        <v>17</v>
      </c>
      <c r="I109" s="6" t="s">
        <v>228</v>
      </c>
      <c r="J109" s="6" t="s">
        <v>229</v>
      </c>
      <c r="K109" s="6" t="s">
        <v>57</v>
      </c>
      <c r="L109" s="6">
        <v>1</v>
      </c>
    </row>
    <row r="110" spans="1:66" ht="24.75" customHeight="1" x14ac:dyDescent="0.7">
      <c r="A110" s="40" t="s">
        <v>186</v>
      </c>
      <c r="B110" s="40" t="s">
        <v>126</v>
      </c>
      <c r="C110" s="50" t="s">
        <v>230</v>
      </c>
      <c r="D110" s="51">
        <v>110</v>
      </c>
      <c r="E110" s="16" t="str">
        <f t="shared" si="3"/>
        <v>Medical_Claims_Line+Payment_Arrangement_Type</v>
      </c>
      <c r="F110" s="39"/>
      <c r="G110" s="25" t="s">
        <v>16</v>
      </c>
      <c r="H110" s="8" t="s">
        <v>17</v>
      </c>
      <c r="I110" s="6" t="s">
        <v>231</v>
      </c>
      <c r="J110" s="6" t="s">
        <v>232</v>
      </c>
      <c r="K110" s="6" t="s">
        <v>57</v>
      </c>
      <c r="L110" s="6">
        <v>2</v>
      </c>
    </row>
    <row r="111" spans="1:66" ht="24.75" customHeight="1" x14ac:dyDescent="0.7">
      <c r="A111" s="40" t="s">
        <v>233</v>
      </c>
      <c r="B111" s="40" t="s">
        <v>14</v>
      </c>
      <c r="C111" s="50" t="s">
        <v>21</v>
      </c>
      <c r="D111" s="51">
        <v>111</v>
      </c>
      <c r="E111" s="16" t="str">
        <f t="shared" ref="E111:E142" si="4">A111&amp;"+"&amp;C111</f>
        <v>Medical_Claims_Dx+Claim_ID</v>
      </c>
      <c r="F111" s="39" t="str">
        <f t="array" ref="F111">IF(AND($G$112:$G$119=""),"","X")</f>
        <v>X</v>
      </c>
      <c r="G111" s="25" t="s">
        <v>16</v>
      </c>
      <c r="H111" s="8" t="s">
        <v>17</v>
      </c>
      <c r="I111" s="6" t="s">
        <v>18</v>
      </c>
      <c r="J111" s="6" t="s">
        <v>22</v>
      </c>
      <c r="K111" s="6" t="s">
        <v>20</v>
      </c>
      <c r="L111" s="6">
        <v>19</v>
      </c>
    </row>
    <row r="112" spans="1:66" ht="24.75" customHeight="1" x14ac:dyDescent="0.7">
      <c r="A112" s="40" t="s">
        <v>233</v>
      </c>
      <c r="B112" s="40" t="s">
        <v>35</v>
      </c>
      <c r="C112" s="50" t="s">
        <v>234</v>
      </c>
      <c r="D112" s="51">
        <v>112</v>
      </c>
      <c r="E112" s="16" t="str">
        <f t="shared" si="4"/>
        <v>Medical_Claims_Dx+DX_Cd</v>
      </c>
      <c r="F112" s="39"/>
      <c r="G112" s="25" t="s">
        <v>16</v>
      </c>
      <c r="H112" s="8" t="s">
        <v>17</v>
      </c>
      <c r="I112" s="6" t="s">
        <v>235</v>
      </c>
      <c r="J112" s="6" t="s">
        <v>236</v>
      </c>
      <c r="K112" s="6" t="s">
        <v>32</v>
      </c>
      <c r="L112" s="6">
        <v>7</v>
      </c>
    </row>
    <row r="113" spans="1:66" s="27" customFormat="1" ht="24.75" customHeight="1" x14ac:dyDescent="0.7">
      <c r="A113" s="40" t="s">
        <v>233</v>
      </c>
      <c r="B113" s="40" t="s">
        <v>35</v>
      </c>
      <c r="C113" s="50" t="s">
        <v>237</v>
      </c>
      <c r="D113" s="51">
        <v>113</v>
      </c>
      <c r="E113" s="16" t="str">
        <f t="shared" si="4"/>
        <v>Medical_Claims_Dx+DX_Description</v>
      </c>
      <c r="F113" s="39" t="str">
        <f>IF(AND(G112=""),"","X")</f>
        <v>X</v>
      </c>
      <c r="G113" s="25" t="s">
        <v>16</v>
      </c>
      <c r="H113" s="8" t="s">
        <v>17</v>
      </c>
      <c r="I113" s="6"/>
      <c r="J113" s="6" t="s">
        <v>238</v>
      </c>
      <c r="K113" s="6" t="s">
        <v>32</v>
      </c>
      <c r="L113" s="6">
        <v>100</v>
      </c>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row>
    <row r="114" spans="1:66" ht="24.75" customHeight="1" x14ac:dyDescent="0.7">
      <c r="A114" s="40" t="s">
        <v>233</v>
      </c>
      <c r="B114" s="40" t="s">
        <v>35</v>
      </c>
      <c r="C114" s="50" t="s">
        <v>239</v>
      </c>
      <c r="D114" s="51">
        <v>114</v>
      </c>
      <c r="E114" s="16" t="str">
        <f t="shared" si="4"/>
        <v>Medical_Claims_Dx+DX_Type</v>
      </c>
      <c r="F114" s="39"/>
      <c r="G114" s="25" t="s">
        <v>16</v>
      </c>
      <c r="H114" s="8" t="s">
        <v>17</v>
      </c>
      <c r="I114" s="6"/>
      <c r="J114" s="6" t="s">
        <v>240</v>
      </c>
      <c r="K114" s="6" t="s">
        <v>32</v>
      </c>
      <c r="L114" s="6">
        <v>10</v>
      </c>
    </row>
    <row r="115" spans="1:66" ht="24.75" customHeight="1" x14ac:dyDescent="0.7">
      <c r="A115" s="40" t="s">
        <v>233</v>
      </c>
      <c r="B115" s="40" t="s">
        <v>35</v>
      </c>
      <c r="C115" s="50" t="s">
        <v>241</v>
      </c>
      <c r="D115" s="51">
        <v>115</v>
      </c>
      <c r="E115" s="16" t="str">
        <f t="shared" si="4"/>
        <v>Medical_Claims_Dx+ICD_Seq_Num</v>
      </c>
      <c r="F115" s="39"/>
      <c r="G115" s="25" t="s">
        <v>16</v>
      </c>
      <c r="H115" s="8" t="s">
        <v>17</v>
      </c>
      <c r="I115" s="6" t="s">
        <v>242</v>
      </c>
      <c r="J115" s="6" t="s">
        <v>243</v>
      </c>
      <c r="K115" s="6" t="s">
        <v>20</v>
      </c>
      <c r="L115" s="6">
        <v>19</v>
      </c>
    </row>
    <row r="116" spans="1:66" ht="24.75" customHeight="1" x14ac:dyDescent="0.7">
      <c r="A116" s="40" t="s">
        <v>233</v>
      </c>
      <c r="B116" s="40" t="s">
        <v>35</v>
      </c>
      <c r="C116" s="50" t="s">
        <v>33</v>
      </c>
      <c r="D116" s="51">
        <v>116</v>
      </c>
      <c r="E116" s="16" t="str">
        <f t="shared" si="4"/>
        <v>Medical_Claims_Dx+ICD_Vers_Flag</v>
      </c>
      <c r="F116" s="39" t="str">
        <f>IF(G112="","","X")</f>
        <v>X</v>
      </c>
      <c r="G116" s="25" t="s">
        <v>16</v>
      </c>
      <c r="H116" s="8" t="s">
        <v>17</v>
      </c>
      <c r="I116" s="6"/>
      <c r="J116" s="6" t="s">
        <v>34</v>
      </c>
      <c r="K116" s="6" t="s">
        <v>32</v>
      </c>
      <c r="L116" s="6">
        <v>1</v>
      </c>
    </row>
    <row r="117" spans="1:66" ht="24.75" customHeight="1" x14ac:dyDescent="0.7">
      <c r="A117" s="40" t="s">
        <v>233</v>
      </c>
      <c r="B117" s="40" t="s">
        <v>35</v>
      </c>
      <c r="C117" s="50" t="s">
        <v>244</v>
      </c>
      <c r="D117" s="51">
        <v>117</v>
      </c>
      <c r="E117" s="16" t="str">
        <f t="shared" si="4"/>
        <v>Medical_Claims_Dx+POA_Cd</v>
      </c>
      <c r="F117" s="39"/>
      <c r="G117" s="25" t="s">
        <v>16</v>
      </c>
      <c r="H117" s="8" t="s">
        <v>17</v>
      </c>
      <c r="I117" s="6" t="s">
        <v>245</v>
      </c>
      <c r="J117" s="6" t="s">
        <v>246</v>
      </c>
      <c r="K117" s="6" t="s">
        <v>57</v>
      </c>
      <c r="L117" s="6">
        <v>2</v>
      </c>
    </row>
    <row r="118" spans="1:66" ht="24.75" customHeight="1" x14ac:dyDescent="0.7">
      <c r="A118" s="40" t="s">
        <v>233</v>
      </c>
      <c r="B118" s="40" t="s">
        <v>35</v>
      </c>
      <c r="C118" s="50" t="s">
        <v>247</v>
      </c>
      <c r="D118" s="51">
        <v>118</v>
      </c>
      <c r="E118" s="16" t="str">
        <f t="shared" si="4"/>
        <v>Medical_Claims_Dx+POA_Description</v>
      </c>
      <c r="F118" s="39" t="str">
        <f>IF(AND(G112=""),"","X")</f>
        <v>X</v>
      </c>
      <c r="G118" s="25" t="s">
        <v>16</v>
      </c>
      <c r="H118" s="8" t="s">
        <v>17</v>
      </c>
      <c r="I118" s="6"/>
      <c r="J118" s="6" t="s">
        <v>248</v>
      </c>
      <c r="K118" s="6" t="s">
        <v>32</v>
      </c>
      <c r="L118" s="6">
        <v>100</v>
      </c>
    </row>
    <row r="119" spans="1:66" ht="24.75" customHeight="1" x14ac:dyDescent="0.7">
      <c r="A119" s="40" t="s">
        <v>233</v>
      </c>
      <c r="B119" s="40" t="s">
        <v>35</v>
      </c>
      <c r="C119" s="50" t="s">
        <v>249</v>
      </c>
      <c r="D119" s="51">
        <v>119</v>
      </c>
      <c r="E119" s="16" t="str">
        <f t="shared" si="4"/>
        <v>Medical_Claims_Dx+POA_Seq_Num</v>
      </c>
      <c r="F119" s="39"/>
      <c r="G119" s="25" t="s">
        <v>16</v>
      </c>
      <c r="H119" s="8" t="s">
        <v>17</v>
      </c>
      <c r="I119" s="6" t="s">
        <v>245</v>
      </c>
      <c r="J119" s="6" t="s">
        <v>250</v>
      </c>
      <c r="K119" s="6" t="s">
        <v>20</v>
      </c>
      <c r="L119" s="6">
        <v>19</v>
      </c>
    </row>
    <row r="120" spans="1:66" ht="24.75" customHeight="1" x14ac:dyDescent="0.7">
      <c r="A120" s="40" t="s">
        <v>251</v>
      </c>
      <c r="B120" s="40" t="s">
        <v>14</v>
      </c>
      <c r="C120" s="50" t="s">
        <v>21</v>
      </c>
      <c r="D120" s="51">
        <v>120</v>
      </c>
      <c r="E120" s="16" t="str">
        <f t="shared" si="4"/>
        <v>Medical_Claims_Procedures+Claim_ID</v>
      </c>
      <c r="F120" s="39" t="str">
        <f t="array" ref="F120">IF(AND($G$120:$G$127=""),"","X")</f>
        <v>X</v>
      </c>
      <c r="G120" s="25" t="s">
        <v>16</v>
      </c>
      <c r="H120" s="8" t="s">
        <v>17</v>
      </c>
      <c r="I120" s="6" t="s">
        <v>18</v>
      </c>
      <c r="J120" s="6" t="s">
        <v>22</v>
      </c>
      <c r="K120" s="6" t="s">
        <v>20</v>
      </c>
      <c r="L120" s="6">
        <v>19</v>
      </c>
    </row>
    <row r="121" spans="1:66" ht="24.75" customHeight="1" x14ac:dyDescent="0.7">
      <c r="A121" s="40" t="s">
        <v>251</v>
      </c>
      <c r="B121" s="40" t="s">
        <v>28</v>
      </c>
      <c r="C121" s="50" t="s">
        <v>33</v>
      </c>
      <c r="D121" s="51">
        <v>121</v>
      </c>
      <c r="E121" s="16" t="str">
        <f t="shared" si="4"/>
        <v>Medical_Claims_Procedures+ICD_Vers_Flag</v>
      </c>
      <c r="F121" s="39" t="str">
        <f>IF(AND(G122=""),"","X")</f>
        <v>X</v>
      </c>
      <c r="G121" s="25" t="s">
        <v>16</v>
      </c>
      <c r="H121" s="8" t="s">
        <v>17</v>
      </c>
      <c r="I121" s="6"/>
      <c r="J121" s="6" t="s">
        <v>34</v>
      </c>
      <c r="K121" s="6" t="s">
        <v>32</v>
      </c>
      <c r="L121" s="6">
        <v>1</v>
      </c>
    </row>
    <row r="122" spans="1:66" ht="24.75" customHeight="1" x14ac:dyDescent="0.7">
      <c r="A122" s="40" t="s">
        <v>251</v>
      </c>
      <c r="B122" s="40" t="s">
        <v>28</v>
      </c>
      <c r="C122" s="50" t="s">
        <v>252</v>
      </c>
      <c r="D122" s="51">
        <v>122</v>
      </c>
      <c r="E122" s="16" t="str">
        <f t="shared" si="4"/>
        <v>Medical_Claims_Procedures+Procedure_Cd</v>
      </c>
      <c r="F122" s="39"/>
      <c r="G122" s="25" t="s">
        <v>16</v>
      </c>
      <c r="H122" s="8" t="s">
        <v>17</v>
      </c>
      <c r="I122" s="6" t="s">
        <v>253</v>
      </c>
      <c r="J122" s="6" t="s">
        <v>254</v>
      </c>
      <c r="K122" s="6" t="s">
        <v>32</v>
      </c>
      <c r="L122" s="6">
        <v>7</v>
      </c>
    </row>
    <row r="123" spans="1:66" ht="24.75" customHeight="1" x14ac:dyDescent="0.7">
      <c r="A123" s="40" t="s">
        <v>251</v>
      </c>
      <c r="B123" s="40" t="s">
        <v>28</v>
      </c>
      <c r="C123" s="50" t="s">
        <v>255</v>
      </c>
      <c r="D123" s="51">
        <v>123</v>
      </c>
      <c r="E123" s="16" t="str">
        <f t="shared" si="4"/>
        <v>Medical_Claims_Procedures+Seq_Num</v>
      </c>
      <c r="F123" s="39"/>
      <c r="G123" s="25" t="s">
        <v>16</v>
      </c>
      <c r="H123" s="8" t="s">
        <v>17</v>
      </c>
      <c r="I123" s="6" t="s">
        <v>253</v>
      </c>
      <c r="J123" s="6" t="s">
        <v>256</v>
      </c>
      <c r="K123" s="6" t="s">
        <v>20</v>
      </c>
      <c r="L123" s="6">
        <v>19</v>
      </c>
    </row>
    <row r="124" spans="1:66" ht="24.75" customHeight="1" x14ac:dyDescent="0.7">
      <c r="A124" s="40" t="s">
        <v>251</v>
      </c>
      <c r="B124" s="40" t="s">
        <v>42</v>
      </c>
      <c r="C124" s="50" t="s">
        <v>257</v>
      </c>
      <c r="D124" s="51">
        <v>124</v>
      </c>
      <c r="E124" s="16" t="str">
        <f t="shared" si="4"/>
        <v>Medical_Claims_Procedures+Procedure_Dt</v>
      </c>
      <c r="F124" s="39"/>
      <c r="G124" s="25" t="s">
        <v>16</v>
      </c>
      <c r="H124" s="8" t="s">
        <v>44</v>
      </c>
      <c r="I124" s="6" t="s">
        <v>258</v>
      </c>
      <c r="J124" s="6" t="s">
        <v>259</v>
      </c>
      <c r="K124" s="6" t="s">
        <v>42</v>
      </c>
      <c r="L124" s="6">
        <v>10</v>
      </c>
    </row>
    <row r="125" spans="1:66" ht="24.75" customHeight="1" x14ac:dyDescent="0.7">
      <c r="A125" s="40" t="s">
        <v>251</v>
      </c>
      <c r="B125" s="40" t="s">
        <v>42</v>
      </c>
      <c r="C125" s="50" t="s">
        <v>260</v>
      </c>
      <c r="D125" s="51">
        <v>125</v>
      </c>
      <c r="E125" s="16" t="str">
        <f t="shared" si="4"/>
        <v>Medical_Claims_Procedures+Procedure_Dt_Day</v>
      </c>
      <c r="F125" s="39"/>
      <c r="G125" s="25"/>
      <c r="H125" s="8" t="s">
        <v>44</v>
      </c>
      <c r="I125" s="6" t="s">
        <v>258</v>
      </c>
      <c r="J125" s="6" t="s">
        <v>261</v>
      </c>
      <c r="K125" s="6" t="s">
        <v>32</v>
      </c>
      <c r="L125" s="6">
        <v>2</v>
      </c>
    </row>
    <row r="126" spans="1:66" ht="24.75" customHeight="1" x14ac:dyDescent="0.7">
      <c r="A126" s="40" t="s">
        <v>251</v>
      </c>
      <c r="B126" s="40" t="s">
        <v>42</v>
      </c>
      <c r="C126" s="50" t="s">
        <v>262</v>
      </c>
      <c r="D126" s="51">
        <v>126</v>
      </c>
      <c r="E126" s="16" t="str">
        <f t="shared" si="4"/>
        <v>Medical_Claims_Procedures+Procedure_Dt_Month</v>
      </c>
      <c r="F126" s="39"/>
      <c r="G126" s="25"/>
      <c r="H126" s="8" t="s">
        <v>44</v>
      </c>
      <c r="I126" s="6" t="s">
        <v>258</v>
      </c>
      <c r="J126" s="6" t="s">
        <v>263</v>
      </c>
      <c r="K126" s="6" t="s">
        <v>32</v>
      </c>
      <c r="L126" s="6">
        <v>2</v>
      </c>
    </row>
    <row r="127" spans="1:66" ht="24.75" customHeight="1" x14ac:dyDescent="0.7">
      <c r="A127" s="40" t="s">
        <v>251</v>
      </c>
      <c r="B127" s="40" t="s">
        <v>42</v>
      </c>
      <c r="C127" s="50" t="s">
        <v>264</v>
      </c>
      <c r="D127" s="51">
        <v>127</v>
      </c>
      <c r="E127" s="16" t="str">
        <f t="shared" si="4"/>
        <v>Medical_Claims_Procedures+Procedure_Dt_Year</v>
      </c>
      <c r="F127" s="39"/>
      <c r="G127" s="25"/>
      <c r="H127" s="8" t="s">
        <v>17</v>
      </c>
      <c r="I127" s="6" t="s">
        <v>258</v>
      </c>
      <c r="J127" s="6" t="s">
        <v>265</v>
      </c>
      <c r="K127" s="6" t="s">
        <v>32</v>
      </c>
      <c r="L127" s="6">
        <v>4</v>
      </c>
    </row>
    <row r="128" spans="1:66" ht="24.75" customHeight="1" x14ac:dyDescent="0.7">
      <c r="A128" s="40" t="s">
        <v>266</v>
      </c>
      <c r="B128" s="40" t="s">
        <v>14</v>
      </c>
      <c r="C128" s="50" t="s">
        <v>267</v>
      </c>
      <c r="D128" s="51">
        <v>128</v>
      </c>
      <c r="E128" s="16" t="str">
        <f t="shared" si="4"/>
        <v>Provider_Composite+Provider_Composite_ID</v>
      </c>
      <c r="F128" s="39" t="str">
        <f t="array" ref="F128">IF(AND($G$128:$G$171="", G3="",G68="",G72="",G338="",G383="",G387="",G172="",G266="",G306=""),"","X")</f>
        <v>X</v>
      </c>
      <c r="G128" s="25" t="s">
        <v>16</v>
      </c>
      <c r="H128" s="8" t="s">
        <v>17</v>
      </c>
      <c r="I128" s="6" t="s">
        <v>18</v>
      </c>
      <c r="J128" s="6" t="s">
        <v>268</v>
      </c>
      <c r="K128" s="6" t="s">
        <v>20</v>
      </c>
      <c r="L128" s="6">
        <v>19</v>
      </c>
    </row>
    <row r="129" spans="1:12" ht="24.75" customHeight="1" x14ac:dyDescent="0.7">
      <c r="A129" s="40" t="s">
        <v>266</v>
      </c>
      <c r="B129" s="40" t="s">
        <v>126</v>
      </c>
      <c r="C129" s="50" t="s">
        <v>269</v>
      </c>
      <c r="D129" s="51">
        <v>129</v>
      </c>
      <c r="E129" s="16" t="str">
        <f t="shared" si="4"/>
        <v>Provider_Composite+Credential_Text_1</v>
      </c>
      <c r="F129" s="39"/>
      <c r="G129" s="25" t="s">
        <v>16</v>
      </c>
      <c r="H129" s="8" t="s">
        <v>17</v>
      </c>
      <c r="I129" s="6" t="s">
        <v>18</v>
      </c>
      <c r="J129" s="6" t="s">
        <v>270</v>
      </c>
      <c r="K129" s="6" t="s">
        <v>32</v>
      </c>
      <c r="L129" s="6">
        <v>20</v>
      </c>
    </row>
    <row r="130" spans="1:12" ht="24.75" customHeight="1" x14ac:dyDescent="0.7">
      <c r="A130" s="40" t="s">
        <v>266</v>
      </c>
      <c r="B130" s="40" t="s">
        <v>126</v>
      </c>
      <c r="C130" s="50" t="s">
        <v>271</v>
      </c>
      <c r="D130" s="51">
        <v>130</v>
      </c>
      <c r="E130" s="16" t="str">
        <f t="shared" si="4"/>
        <v>Provider_Composite+Gender_Cd</v>
      </c>
      <c r="F130" s="39"/>
      <c r="G130" s="25" t="s">
        <v>16</v>
      </c>
      <c r="H130" s="8" t="s">
        <v>17</v>
      </c>
      <c r="I130" s="6" t="s">
        <v>18</v>
      </c>
      <c r="J130" s="6" t="s">
        <v>272</v>
      </c>
      <c r="K130" s="6" t="s">
        <v>32</v>
      </c>
      <c r="L130" s="6">
        <v>1</v>
      </c>
    </row>
    <row r="131" spans="1:12" ht="24.75" customHeight="1" x14ac:dyDescent="0.7">
      <c r="A131" s="40" t="s">
        <v>266</v>
      </c>
      <c r="B131" s="40" t="s">
        <v>126</v>
      </c>
      <c r="C131" s="50" t="s">
        <v>273</v>
      </c>
      <c r="D131" s="51">
        <v>131</v>
      </c>
      <c r="E131" s="16" t="str">
        <f t="shared" si="4"/>
        <v>Provider_Composite+License_1</v>
      </c>
      <c r="F131" s="39"/>
      <c r="G131" s="25"/>
      <c r="H131" s="8" t="s">
        <v>105</v>
      </c>
      <c r="I131" s="6" t="s">
        <v>18</v>
      </c>
      <c r="J131" s="6" t="s">
        <v>274</v>
      </c>
      <c r="K131" s="6" t="s">
        <v>32</v>
      </c>
      <c r="L131" s="6">
        <v>20</v>
      </c>
    </row>
    <row r="132" spans="1:12" ht="24.75" customHeight="1" x14ac:dyDescent="0.7">
      <c r="A132" s="40" t="s">
        <v>266</v>
      </c>
      <c r="B132" s="40" t="s">
        <v>126</v>
      </c>
      <c r="C132" s="50" t="s">
        <v>275</v>
      </c>
      <c r="D132" s="51">
        <v>132</v>
      </c>
      <c r="E132" s="16" t="str">
        <f t="shared" si="4"/>
        <v>Provider_Composite+License_2</v>
      </c>
      <c r="F132" s="39"/>
      <c r="G132" s="25"/>
      <c r="H132" s="8" t="s">
        <v>105</v>
      </c>
      <c r="I132" s="6" t="s">
        <v>18</v>
      </c>
      <c r="J132" s="6" t="s">
        <v>276</v>
      </c>
      <c r="K132" s="6" t="s">
        <v>32</v>
      </c>
      <c r="L132" s="6">
        <v>20</v>
      </c>
    </row>
    <row r="133" spans="1:12" ht="24.75" customHeight="1" x14ac:dyDescent="0.7">
      <c r="A133" s="40" t="s">
        <v>266</v>
      </c>
      <c r="B133" s="40" t="s">
        <v>126</v>
      </c>
      <c r="C133" s="50" t="s">
        <v>277</v>
      </c>
      <c r="D133" s="51">
        <v>133</v>
      </c>
      <c r="E133" s="16" t="str">
        <f t="shared" si="4"/>
        <v>Provider_Composite+License_3</v>
      </c>
      <c r="F133" s="39"/>
      <c r="G133" s="25"/>
      <c r="H133" s="8" t="s">
        <v>105</v>
      </c>
      <c r="I133" s="6" t="s">
        <v>18</v>
      </c>
      <c r="J133" s="6" t="s">
        <v>278</v>
      </c>
      <c r="K133" s="6" t="s">
        <v>32</v>
      </c>
      <c r="L133" s="6">
        <v>20</v>
      </c>
    </row>
    <row r="134" spans="1:12" ht="24.75" customHeight="1" x14ac:dyDescent="0.7">
      <c r="A134" s="40" t="s">
        <v>266</v>
      </c>
      <c r="B134" s="40" t="s">
        <v>126</v>
      </c>
      <c r="C134" s="50" t="s">
        <v>279</v>
      </c>
      <c r="D134" s="51">
        <v>134</v>
      </c>
      <c r="E134" s="16" t="str">
        <f t="shared" si="4"/>
        <v>Provider_Composite+License_4</v>
      </c>
      <c r="F134" s="39"/>
      <c r="G134" s="25"/>
      <c r="H134" s="8" t="s">
        <v>105</v>
      </c>
      <c r="I134" s="6" t="s">
        <v>18</v>
      </c>
      <c r="J134" s="6" t="s">
        <v>280</v>
      </c>
      <c r="K134" s="6" t="s">
        <v>32</v>
      </c>
      <c r="L134" s="6">
        <v>20</v>
      </c>
    </row>
    <row r="135" spans="1:12" ht="24.75" customHeight="1" x14ac:dyDescent="0.7">
      <c r="A135" s="40" t="s">
        <v>266</v>
      </c>
      <c r="B135" s="40" t="s">
        <v>126</v>
      </c>
      <c r="C135" s="50" t="s">
        <v>281</v>
      </c>
      <c r="D135" s="51">
        <v>135</v>
      </c>
      <c r="E135" s="16" t="str">
        <f t="shared" si="4"/>
        <v>Provider_Composite+License_5</v>
      </c>
      <c r="F135" s="39"/>
      <c r="G135" s="25"/>
      <c r="H135" s="8" t="s">
        <v>105</v>
      </c>
      <c r="I135" s="6" t="s">
        <v>18</v>
      </c>
      <c r="J135" s="6" t="s">
        <v>282</v>
      </c>
      <c r="K135" s="6" t="s">
        <v>32</v>
      </c>
      <c r="L135" s="6">
        <v>20</v>
      </c>
    </row>
    <row r="136" spans="1:12" ht="24.75" customHeight="1" x14ac:dyDescent="0.7">
      <c r="A136" s="40" t="s">
        <v>266</v>
      </c>
      <c r="B136" s="40" t="s">
        <v>126</v>
      </c>
      <c r="C136" s="50" t="s">
        <v>283</v>
      </c>
      <c r="D136" s="51">
        <v>136</v>
      </c>
      <c r="E136" s="16" t="str">
        <f t="shared" si="4"/>
        <v>Provider_Composite+License_State_1</v>
      </c>
      <c r="F136" s="39" t="str">
        <f>IF(G131="","","X")</f>
        <v/>
      </c>
      <c r="G136" s="25"/>
      <c r="H136" s="8" t="s">
        <v>105</v>
      </c>
      <c r="I136" s="6" t="s">
        <v>18</v>
      </c>
      <c r="J136" s="6" t="s">
        <v>284</v>
      </c>
      <c r="K136" s="6" t="s">
        <v>32</v>
      </c>
      <c r="L136" s="6">
        <v>2</v>
      </c>
    </row>
    <row r="137" spans="1:12" ht="24.75" customHeight="1" x14ac:dyDescent="0.7">
      <c r="A137" s="40" t="s">
        <v>266</v>
      </c>
      <c r="B137" s="40" t="s">
        <v>126</v>
      </c>
      <c r="C137" s="50" t="s">
        <v>285</v>
      </c>
      <c r="D137" s="51">
        <v>137</v>
      </c>
      <c r="E137" s="16" t="str">
        <f t="shared" si="4"/>
        <v>Provider_Composite+License_State_2</v>
      </c>
      <c r="F137" s="39" t="str">
        <f>IF(G132="","","X")</f>
        <v/>
      </c>
      <c r="G137" s="25"/>
      <c r="H137" s="8" t="s">
        <v>105</v>
      </c>
      <c r="I137" s="6" t="s">
        <v>18</v>
      </c>
      <c r="J137" s="6" t="s">
        <v>286</v>
      </c>
      <c r="K137" s="6" t="s">
        <v>32</v>
      </c>
      <c r="L137" s="6">
        <v>2</v>
      </c>
    </row>
    <row r="138" spans="1:12" ht="24.75" customHeight="1" x14ac:dyDescent="0.7">
      <c r="A138" s="40" t="s">
        <v>266</v>
      </c>
      <c r="B138" s="40" t="s">
        <v>126</v>
      </c>
      <c r="C138" s="50" t="s">
        <v>287</v>
      </c>
      <c r="D138" s="51">
        <v>138</v>
      </c>
      <c r="E138" s="16" t="str">
        <f t="shared" si="4"/>
        <v>Provider_Composite+License_State_3</v>
      </c>
      <c r="F138" s="39" t="str">
        <f>IF(G133="","","X")</f>
        <v/>
      </c>
      <c r="G138" s="25"/>
      <c r="H138" s="8" t="s">
        <v>105</v>
      </c>
      <c r="I138" s="6" t="s">
        <v>18</v>
      </c>
      <c r="J138" s="6" t="s">
        <v>288</v>
      </c>
      <c r="K138" s="6" t="s">
        <v>32</v>
      </c>
      <c r="L138" s="6">
        <v>2</v>
      </c>
    </row>
    <row r="139" spans="1:12" ht="24.75" customHeight="1" x14ac:dyDescent="0.7">
      <c r="A139" s="40" t="s">
        <v>266</v>
      </c>
      <c r="B139" s="40" t="s">
        <v>126</v>
      </c>
      <c r="C139" s="50" t="s">
        <v>289</v>
      </c>
      <c r="D139" s="51">
        <v>139</v>
      </c>
      <c r="E139" s="16" t="str">
        <f t="shared" si="4"/>
        <v>Provider_Composite+License_State_4</v>
      </c>
      <c r="F139" s="39" t="str">
        <f>IF(G134="","","X")</f>
        <v/>
      </c>
      <c r="G139" s="25"/>
      <c r="H139" s="8" t="s">
        <v>105</v>
      </c>
      <c r="I139" s="6" t="s">
        <v>18</v>
      </c>
      <c r="J139" s="6" t="s">
        <v>290</v>
      </c>
      <c r="K139" s="6" t="s">
        <v>32</v>
      </c>
      <c r="L139" s="6">
        <v>2</v>
      </c>
    </row>
    <row r="140" spans="1:12" ht="24.75" customHeight="1" x14ac:dyDescent="0.7">
      <c r="A140" s="40" t="s">
        <v>266</v>
      </c>
      <c r="B140" s="40" t="s">
        <v>126</v>
      </c>
      <c r="C140" s="50" t="s">
        <v>291</v>
      </c>
      <c r="D140" s="51">
        <v>140</v>
      </c>
      <c r="E140" s="16" t="str">
        <f t="shared" si="4"/>
        <v>Provider_Composite+License_State_5</v>
      </c>
      <c r="F140" s="39" t="str">
        <f>IF(G135="","","X")</f>
        <v/>
      </c>
      <c r="G140" s="25"/>
      <c r="H140" s="8" t="s">
        <v>105</v>
      </c>
      <c r="I140" s="6" t="s">
        <v>18</v>
      </c>
      <c r="J140" s="6" t="s">
        <v>292</v>
      </c>
      <c r="K140" s="6" t="s">
        <v>32</v>
      </c>
      <c r="L140" s="6">
        <v>2</v>
      </c>
    </row>
    <row r="141" spans="1:12" ht="24.75" customHeight="1" x14ac:dyDescent="0.7">
      <c r="A141" s="40" t="s">
        <v>266</v>
      </c>
      <c r="B141" s="40" t="s">
        <v>126</v>
      </c>
      <c r="C141" s="50" t="s">
        <v>293</v>
      </c>
      <c r="D141" s="51">
        <v>141</v>
      </c>
      <c r="E141" s="16" t="str">
        <f t="shared" si="4"/>
        <v>Provider_Composite+Medicaid_Facility_Number</v>
      </c>
      <c r="F141" s="39"/>
      <c r="G141" s="25"/>
      <c r="H141" s="8" t="s">
        <v>105</v>
      </c>
      <c r="I141" s="6"/>
      <c r="J141" s="6" t="s">
        <v>294</v>
      </c>
      <c r="K141" s="6" t="s">
        <v>32</v>
      </c>
      <c r="L141" s="6">
        <v>20</v>
      </c>
    </row>
    <row r="142" spans="1:12" ht="24.75" customHeight="1" x14ac:dyDescent="0.7">
      <c r="A142" s="40" t="s">
        <v>266</v>
      </c>
      <c r="B142" s="40" t="s">
        <v>126</v>
      </c>
      <c r="C142" s="50" t="s">
        <v>295</v>
      </c>
      <c r="D142" s="51">
        <v>142</v>
      </c>
      <c r="E142" s="16" t="str">
        <f t="shared" si="4"/>
        <v>Provider_Composite+Medicare_Provider_Id</v>
      </c>
      <c r="F142" s="39"/>
      <c r="G142" s="25"/>
      <c r="H142" s="8" t="s">
        <v>105</v>
      </c>
      <c r="I142" s="6" t="s">
        <v>18</v>
      </c>
      <c r="J142" s="6" t="s">
        <v>296</v>
      </c>
      <c r="K142" s="6" t="s">
        <v>32</v>
      </c>
      <c r="L142" s="6">
        <v>20</v>
      </c>
    </row>
    <row r="143" spans="1:12" ht="24.75" customHeight="1" x14ac:dyDescent="0.7">
      <c r="A143" s="40" t="s">
        <v>266</v>
      </c>
      <c r="B143" s="40" t="s">
        <v>126</v>
      </c>
      <c r="C143" s="50" t="s">
        <v>297</v>
      </c>
      <c r="D143" s="51">
        <v>143</v>
      </c>
      <c r="E143" s="16" t="str">
        <f t="shared" ref="E143:E168" si="5">A143&amp;"+"&amp;C143</f>
        <v>Provider_Composite+National_Provider_ID</v>
      </c>
      <c r="F143" s="39"/>
      <c r="G143" s="25" t="s">
        <v>298</v>
      </c>
      <c r="H143" s="8" t="s">
        <v>105</v>
      </c>
      <c r="I143" s="6" t="s">
        <v>18</v>
      </c>
      <c r="J143" s="6" t="s">
        <v>299</v>
      </c>
      <c r="K143" s="6" t="s">
        <v>32</v>
      </c>
      <c r="L143" s="6">
        <v>10</v>
      </c>
    </row>
    <row r="144" spans="1:12" ht="24.75" customHeight="1" x14ac:dyDescent="0.7">
      <c r="A144" s="40" t="s">
        <v>266</v>
      </c>
      <c r="B144" s="40" t="s">
        <v>126</v>
      </c>
      <c r="C144" s="50" t="s">
        <v>300</v>
      </c>
      <c r="D144" s="51">
        <v>144</v>
      </c>
      <c r="E144" s="16" t="str">
        <f t="shared" si="5"/>
        <v>Provider_Composite+Organization_Nm</v>
      </c>
      <c r="F144" s="39"/>
      <c r="G144" s="25"/>
      <c r="H144" s="8" t="s">
        <v>105</v>
      </c>
      <c r="I144" s="6" t="s">
        <v>18</v>
      </c>
      <c r="J144" s="6" t="s">
        <v>301</v>
      </c>
      <c r="K144" s="6" t="s">
        <v>32</v>
      </c>
      <c r="L144" s="6">
        <v>100</v>
      </c>
    </row>
    <row r="145" spans="1:66" ht="24.75" customHeight="1" x14ac:dyDescent="0.7">
      <c r="A145" s="40" t="s">
        <v>266</v>
      </c>
      <c r="B145" s="40" t="s">
        <v>126</v>
      </c>
      <c r="C145" s="50" t="s">
        <v>302</v>
      </c>
      <c r="D145" s="51">
        <v>145</v>
      </c>
      <c r="E145" s="16" t="str">
        <f t="shared" si="5"/>
        <v>Provider_Composite+Organization_Nm_Clean</v>
      </c>
      <c r="F145" s="39"/>
      <c r="G145" s="25"/>
      <c r="H145" s="8" t="s">
        <v>105</v>
      </c>
      <c r="I145" s="6" t="s">
        <v>18</v>
      </c>
      <c r="J145" s="6" t="s">
        <v>303</v>
      </c>
      <c r="K145" s="6" t="s">
        <v>32</v>
      </c>
      <c r="L145" s="6">
        <v>100</v>
      </c>
    </row>
    <row r="146" spans="1:66" ht="24.75" customHeight="1" x14ac:dyDescent="0.7">
      <c r="A146" s="40" t="s">
        <v>266</v>
      </c>
      <c r="B146" s="40" t="s">
        <v>126</v>
      </c>
      <c r="C146" s="50" t="s">
        <v>304</v>
      </c>
      <c r="D146" s="51">
        <v>146</v>
      </c>
      <c r="E146" s="16" t="str">
        <f t="shared" si="5"/>
        <v>Provider_Composite+Organization_Other_Nm</v>
      </c>
      <c r="F146" s="39"/>
      <c r="G146" s="25"/>
      <c r="H146" s="8" t="s">
        <v>105</v>
      </c>
      <c r="I146" s="6" t="s">
        <v>18</v>
      </c>
      <c r="J146" s="6" t="s">
        <v>305</v>
      </c>
      <c r="K146" s="6" t="s">
        <v>32</v>
      </c>
      <c r="L146" s="6">
        <v>100</v>
      </c>
    </row>
    <row r="147" spans="1:66" s="28" customFormat="1" ht="24.75" customHeight="1" thickBot="1" x14ac:dyDescent="0.75">
      <c r="A147" s="40" t="s">
        <v>266</v>
      </c>
      <c r="B147" s="40" t="s">
        <v>126</v>
      </c>
      <c r="C147" s="50" t="s">
        <v>306</v>
      </c>
      <c r="D147" s="51">
        <v>147</v>
      </c>
      <c r="E147" s="16" t="str">
        <f t="shared" si="5"/>
        <v>Provider_Composite+Organization_Other_Nm_Clean</v>
      </c>
      <c r="F147" s="39"/>
      <c r="G147" s="25"/>
      <c r="H147" s="8" t="s">
        <v>105</v>
      </c>
      <c r="I147" s="6" t="s">
        <v>18</v>
      </c>
      <c r="J147" s="6" t="s">
        <v>307</v>
      </c>
      <c r="K147" s="6" t="s">
        <v>32</v>
      </c>
      <c r="L147" s="6">
        <v>100</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row>
    <row r="148" spans="1:66" ht="24.75" customHeight="1" collapsed="1" x14ac:dyDescent="0.7">
      <c r="A148" s="40" t="s">
        <v>266</v>
      </c>
      <c r="B148" s="40" t="s">
        <v>126</v>
      </c>
      <c r="C148" s="50" t="s">
        <v>308</v>
      </c>
      <c r="D148" s="51">
        <v>148</v>
      </c>
      <c r="E148" s="16" t="str">
        <f t="shared" si="5"/>
        <v>Provider_Composite+Other_First_Initial</v>
      </c>
      <c r="F148" s="39"/>
      <c r="G148" s="25"/>
      <c r="H148" s="8" t="s">
        <v>105</v>
      </c>
      <c r="I148" s="6" t="s">
        <v>18</v>
      </c>
      <c r="J148" s="6" t="s">
        <v>309</v>
      </c>
      <c r="K148" s="6" t="s">
        <v>32</v>
      </c>
      <c r="L148" s="6">
        <v>1</v>
      </c>
    </row>
    <row r="149" spans="1:66" ht="24.75" customHeight="1" x14ac:dyDescent="0.7">
      <c r="A149" s="40" t="s">
        <v>266</v>
      </c>
      <c r="B149" s="40" t="s">
        <v>126</v>
      </c>
      <c r="C149" s="50" t="s">
        <v>310</v>
      </c>
      <c r="D149" s="51">
        <v>149</v>
      </c>
      <c r="E149" s="16" t="str">
        <f t="shared" si="5"/>
        <v>Provider_Composite+Other_First_Nm</v>
      </c>
      <c r="F149" s="39"/>
      <c r="G149" s="25"/>
      <c r="H149" s="8" t="s">
        <v>105</v>
      </c>
      <c r="I149" s="6" t="s">
        <v>18</v>
      </c>
      <c r="J149" s="6" t="s">
        <v>311</v>
      </c>
      <c r="K149" s="6" t="s">
        <v>32</v>
      </c>
      <c r="L149" s="6">
        <v>60</v>
      </c>
    </row>
    <row r="150" spans="1:66" ht="24.75" customHeight="1" x14ac:dyDescent="0.7">
      <c r="A150" s="40" t="s">
        <v>266</v>
      </c>
      <c r="B150" s="40" t="s">
        <v>126</v>
      </c>
      <c r="C150" s="50" t="s">
        <v>312</v>
      </c>
      <c r="D150" s="51">
        <v>150</v>
      </c>
      <c r="E150" s="16" t="str">
        <f t="shared" si="5"/>
        <v>Provider_Composite+Other_Last_Nm</v>
      </c>
      <c r="F150" s="39"/>
      <c r="G150" s="25"/>
      <c r="H150" s="8" t="s">
        <v>105</v>
      </c>
      <c r="I150" s="6" t="s">
        <v>18</v>
      </c>
      <c r="J150" s="6" t="s">
        <v>313</v>
      </c>
      <c r="K150" s="6" t="s">
        <v>32</v>
      </c>
      <c r="L150" s="6">
        <v>60</v>
      </c>
    </row>
    <row r="151" spans="1:66" ht="24.75" customHeight="1" x14ac:dyDescent="0.7">
      <c r="A151" s="40" t="s">
        <v>266</v>
      </c>
      <c r="B151" s="40" t="s">
        <v>126</v>
      </c>
      <c r="C151" s="50" t="s">
        <v>314</v>
      </c>
      <c r="D151" s="51">
        <v>151</v>
      </c>
      <c r="E151" s="16" t="str">
        <f t="shared" si="5"/>
        <v>Provider_Composite+Other_Middle_Initial</v>
      </c>
      <c r="F151" s="39"/>
      <c r="G151" s="25"/>
      <c r="H151" s="8" t="s">
        <v>105</v>
      </c>
      <c r="I151" s="6" t="s">
        <v>18</v>
      </c>
      <c r="J151" s="6" t="s">
        <v>315</v>
      </c>
      <c r="K151" s="6" t="s">
        <v>32</v>
      </c>
      <c r="L151" s="6">
        <v>1</v>
      </c>
    </row>
    <row r="152" spans="1:66" ht="24.75" customHeight="1" x14ac:dyDescent="0.7">
      <c r="A152" s="40" t="s">
        <v>266</v>
      </c>
      <c r="B152" s="40" t="s">
        <v>126</v>
      </c>
      <c r="C152" s="50" t="s">
        <v>316</v>
      </c>
      <c r="D152" s="51">
        <v>152</v>
      </c>
      <c r="E152" s="16" t="str">
        <f t="shared" si="5"/>
        <v>Provider_Composite+Other_Middle_Nm</v>
      </c>
      <c r="F152" s="39"/>
      <c r="G152" s="25"/>
      <c r="H152" s="8" t="s">
        <v>105</v>
      </c>
      <c r="I152" s="6" t="s">
        <v>18</v>
      </c>
      <c r="J152" s="6" t="s">
        <v>317</v>
      </c>
      <c r="K152" s="6" t="s">
        <v>32</v>
      </c>
      <c r="L152" s="6">
        <v>60</v>
      </c>
    </row>
    <row r="153" spans="1:66" ht="24.75" customHeight="1" x14ac:dyDescent="0.7">
      <c r="A153" s="40" t="s">
        <v>266</v>
      </c>
      <c r="B153" s="40" t="s">
        <v>126</v>
      </c>
      <c r="C153" s="50" t="s">
        <v>318</v>
      </c>
      <c r="D153" s="51">
        <v>153</v>
      </c>
      <c r="E153" s="16" t="str">
        <f t="shared" si="5"/>
        <v>Provider_Composite+Other_Nm_Prefix</v>
      </c>
      <c r="F153" s="39"/>
      <c r="G153" s="25"/>
      <c r="H153" s="8" t="s">
        <v>17</v>
      </c>
      <c r="I153" s="6" t="s">
        <v>18</v>
      </c>
      <c r="J153" s="6" t="s">
        <v>319</v>
      </c>
      <c r="K153" s="6" t="s">
        <v>32</v>
      </c>
      <c r="L153" s="6">
        <v>15</v>
      </c>
    </row>
    <row r="154" spans="1:66" ht="24.75" customHeight="1" x14ac:dyDescent="0.7">
      <c r="A154" s="40" t="s">
        <v>266</v>
      </c>
      <c r="B154" s="40" t="s">
        <v>126</v>
      </c>
      <c r="C154" s="50" t="s">
        <v>320</v>
      </c>
      <c r="D154" s="51">
        <v>154</v>
      </c>
      <c r="E154" s="16" t="str">
        <f t="shared" si="5"/>
        <v>Provider_Composite+Other_Nm_Suffix</v>
      </c>
      <c r="F154" s="39"/>
      <c r="G154" s="25"/>
      <c r="H154" s="8" t="s">
        <v>17</v>
      </c>
      <c r="I154" s="6" t="s">
        <v>18</v>
      </c>
      <c r="J154" s="6" t="s">
        <v>321</v>
      </c>
      <c r="K154" s="6" t="s">
        <v>32</v>
      </c>
      <c r="L154" s="6">
        <v>15</v>
      </c>
    </row>
    <row r="155" spans="1:66" ht="24.75" customHeight="1" x14ac:dyDescent="0.7">
      <c r="A155" s="40" t="s">
        <v>266</v>
      </c>
      <c r="B155" s="40" t="s">
        <v>126</v>
      </c>
      <c r="C155" s="50" t="s">
        <v>322</v>
      </c>
      <c r="D155" s="51">
        <v>155</v>
      </c>
      <c r="E155" s="16" t="str">
        <f t="shared" si="5"/>
        <v>Provider_Composite+Phone_Number</v>
      </c>
      <c r="F155" s="39"/>
      <c r="G155" s="25"/>
      <c r="H155" s="8" t="s">
        <v>44</v>
      </c>
      <c r="I155" s="6" t="s">
        <v>18</v>
      </c>
      <c r="J155" s="6" t="s">
        <v>323</v>
      </c>
      <c r="K155" s="6" t="s">
        <v>32</v>
      </c>
      <c r="L155" s="6">
        <v>15</v>
      </c>
    </row>
    <row r="156" spans="1:66" ht="24.75" customHeight="1" x14ac:dyDescent="0.7">
      <c r="A156" s="40" t="s">
        <v>266</v>
      </c>
      <c r="B156" s="40" t="s">
        <v>126</v>
      </c>
      <c r="C156" s="50" t="s">
        <v>324</v>
      </c>
      <c r="D156" s="51">
        <v>156</v>
      </c>
      <c r="E156" s="16" t="str">
        <f t="shared" si="5"/>
        <v>Provider_Composite+Primary_Address_ID</v>
      </c>
      <c r="F156" s="39"/>
      <c r="G156" s="25"/>
      <c r="H156" s="8" t="s">
        <v>105</v>
      </c>
      <c r="I156" s="6" t="s">
        <v>18</v>
      </c>
      <c r="J156" s="6" t="s">
        <v>325</v>
      </c>
      <c r="K156" s="6" t="s">
        <v>20</v>
      </c>
      <c r="L156" s="6">
        <v>19</v>
      </c>
    </row>
    <row r="157" spans="1:66" ht="24.75" customHeight="1" x14ac:dyDescent="0.7">
      <c r="A157" s="40" t="s">
        <v>266</v>
      </c>
      <c r="B157" s="40" t="s">
        <v>126</v>
      </c>
      <c r="C157" s="50" t="s">
        <v>326</v>
      </c>
      <c r="D157" s="51">
        <v>157</v>
      </c>
      <c r="E157" s="16" t="str">
        <f t="shared" si="5"/>
        <v>Provider_Composite+Provider_DEA_No</v>
      </c>
      <c r="F157" s="39"/>
      <c r="G157" s="25"/>
      <c r="H157" s="8" t="s">
        <v>105</v>
      </c>
      <c r="I157" s="6" t="s">
        <v>18</v>
      </c>
      <c r="J157" s="6" t="s">
        <v>327</v>
      </c>
      <c r="K157" s="6" t="s">
        <v>32</v>
      </c>
      <c r="L157" s="6">
        <v>12</v>
      </c>
    </row>
    <row r="158" spans="1:66" ht="24.75" customHeight="1" x14ac:dyDescent="0.7">
      <c r="A158" s="40" t="s">
        <v>266</v>
      </c>
      <c r="B158" s="40" t="s">
        <v>126</v>
      </c>
      <c r="C158" s="50" t="s">
        <v>328</v>
      </c>
      <c r="D158" s="51">
        <v>158</v>
      </c>
      <c r="E158" s="16" t="str">
        <f t="shared" si="5"/>
        <v>Provider_Composite+Provider_First_Initial</v>
      </c>
      <c r="F158" s="39"/>
      <c r="G158" s="25"/>
      <c r="H158" s="8" t="s">
        <v>105</v>
      </c>
      <c r="I158" s="6" t="s">
        <v>18</v>
      </c>
      <c r="J158" s="6" t="s">
        <v>329</v>
      </c>
      <c r="K158" s="6" t="s">
        <v>32</v>
      </c>
      <c r="L158" s="6">
        <v>1</v>
      </c>
    </row>
    <row r="159" spans="1:66" ht="24.75" customHeight="1" x14ac:dyDescent="0.7">
      <c r="A159" s="40" t="s">
        <v>266</v>
      </c>
      <c r="B159" s="40" t="s">
        <v>126</v>
      </c>
      <c r="C159" s="50" t="s">
        <v>330</v>
      </c>
      <c r="D159" s="51">
        <v>159</v>
      </c>
      <c r="E159" s="16" t="str">
        <f t="shared" si="5"/>
        <v>Provider_Composite+Provider_First_Nm</v>
      </c>
      <c r="F159" s="39"/>
      <c r="G159" s="25"/>
      <c r="H159" s="8" t="s">
        <v>105</v>
      </c>
      <c r="I159" s="6" t="s">
        <v>18</v>
      </c>
      <c r="J159" s="6" t="s">
        <v>331</v>
      </c>
      <c r="K159" s="6" t="s">
        <v>32</v>
      </c>
      <c r="L159" s="6">
        <v>60</v>
      </c>
    </row>
    <row r="160" spans="1:66" ht="24.75" customHeight="1" x14ac:dyDescent="0.7">
      <c r="A160" s="40" t="s">
        <v>266</v>
      </c>
      <c r="B160" s="40" t="s">
        <v>126</v>
      </c>
      <c r="C160" s="50" t="s">
        <v>332</v>
      </c>
      <c r="D160" s="51">
        <v>160</v>
      </c>
      <c r="E160" s="16" t="str">
        <f t="shared" si="5"/>
        <v>Provider_Composite+Provider_Last_Nm</v>
      </c>
      <c r="F160" s="39"/>
      <c r="G160" s="25"/>
      <c r="H160" s="8" t="s">
        <v>105</v>
      </c>
      <c r="I160" s="6" t="s">
        <v>18</v>
      </c>
      <c r="J160" s="6" t="s">
        <v>333</v>
      </c>
      <c r="K160" s="6" t="s">
        <v>32</v>
      </c>
      <c r="L160" s="6">
        <v>60</v>
      </c>
    </row>
    <row r="161" spans="1:12" ht="24.75" customHeight="1" x14ac:dyDescent="0.7">
      <c r="A161" s="40" t="s">
        <v>266</v>
      </c>
      <c r="B161" s="40" t="s">
        <v>126</v>
      </c>
      <c r="C161" s="50" t="s">
        <v>334</v>
      </c>
      <c r="D161" s="51">
        <v>161</v>
      </c>
      <c r="E161" s="16" t="str">
        <f t="shared" si="5"/>
        <v>Provider_Composite+Provider_Middle_Initial</v>
      </c>
      <c r="F161" s="39"/>
      <c r="G161" s="25"/>
      <c r="H161" s="8" t="s">
        <v>105</v>
      </c>
      <c r="I161" s="6" t="s">
        <v>18</v>
      </c>
      <c r="J161" s="6" t="s">
        <v>335</v>
      </c>
      <c r="K161" s="6" t="s">
        <v>32</v>
      </c>
      <c r="L161" s="6">
        <v>1</v>
      </c>
    </row>
    <row r="162" spans="1:12" ht="24.75" customHeight="1" x14ac:dyDescent="0.7">
      <c r="A162" s="40" t="s">
        <v>266</v>
      </c>
      <c r="B162" s="40" t="s">
        <v>126</v>
      </c>
      <c r="C162" s="50" t="s">
        <v>336</v>
      </c>
      <c r="D162" s="51">
        <v>162</v>
      </c>
      <c r="E162" s="16" t="str">
        <f t="shared" si="5"/>
        <v>Provider_Composite+Provider_Middle_Nm</v>
      </c>
      <c r="F162" s="39"/>
      <c r="G162" s="25"/>
      <c r="H162" s="8" t="s">
        <v>105</v>
      </c>
      <c r="I162" s="6" t="s">
        <v>18</v>
      </c>
      <c r="J162" s="6" t="s">
        <v>337</v>
      </c>
      <c r="K162" s="6" t="s">
        <v>32</v>
      </c>
      <c r="L162" s="6">
        <v>60</v>
      </c>
    </row>
    <row r="163" spans="1:12" ht="24.75" customHeight="1" x14ac:dyDescent="0.7">
      <c r="A163" s="40" t="s">
        <v>266</v>
      </c>
      <c r="B163" s="40" t="s">
        <v>126</v>
      </c>
      <c r="C163" s="50" t="s">
        <v>338</v>
      </c>
      <c r="D163" s="51">
        <v>163</v>
      </c>
      <c r="E163" s="16" t="str">
        <f t="shared" si="5"/>
        <v>Provider_Composite+Provider_Nm</v>
      </c>
      <c r="F163" s="39"/>
      <c r="G163" s="25"/>
      <c r="H163" s="8" t="s">
        <v>105</v>
      </c>
      <c r="I163" s="6" t="s">
        <v>18</v>
      </c>
      <c r="J163" s="6" t="s">
        <v>339</v>
      </c>
      <c r="K163" s="6" t="s">
        <v>32</v>
      </c>
      <c r="L163" s="6">
        <v>100</v>
      </c>
    </row>
    <row r="164" spans="1:12" ht="24.75" customHeight="1" x14ac:dyDescent="0.7">
      <c r="A164" s="40" t="s">
        <v>266</v>
      </c>
      <c r="B164" s="40" t="s">
        <v>126</v>
      </c>
      <c r="C164" s="50" t="s">
        <v>340</v>
      </c>
      <c r="D164" s="51">
        <v>164</v>
      </c>
      <c r="E164" s="16" t="str">
        <f t="shared" si="5"/>
        <v>Provider_Composite+Provider_Nm_Prefix</v>
      </c>
      <c r="F164" s="39"/>
      <c r="G164" s="25"/>
      <c r="H164" s="8" t="s">
        <v>17</v>
      </c>
      <c r="I164" s="6" t="s">
        <v>18</v>
      </c>
      <c r="J164" s="6" t="s">
        <v>341</v>
      </c>
      <c r="K164" s="6" t="s">
        <v>57</v>
      </c>
      <c r="L164" s="6">
        <v>15</v>
      </c>
    </row>
    <row r="165" spans="1:12" ht="24.75" customHeight="1" x14ac:dyDescent="0.7">
      <c r="A165" s="40" t="s">
        <v>266</v>
      </c>
      <c r="B165" s="40" t="s">
        <v>126</v>
      </c>
      <c r="C165" s="50" t="s">
        <v>342</v>
      </c>
      <c r="D165" s="51">
        <v>165</v>
      </c>
      <c r="E165" s="16" t="str">
        <f t="shared" si="5"/>
        <v>Provider_Composite+Provider_Nm_Suffix</v>
      </c>
      <c r="F165" s="39"/>
      <c r="G165" s="25"/>
      <c r="H165" s="8" t="s">
        <v>17</v>
      </c>
      <c r="I165" s="6" t="s">
        <v>18</v>
      </c>
      <c r="J165" s="6" t="s">
        <v>343</v>
      </c>
      <c r="K165" s="6" t="s">
        <v>57</v>
      </c>
      <c r="L165" s="6">
        <v>15</v>
      </c>
    </row>
    <row r="166" spans="1:12" ht="24.75" customHeight="1" x14ac:dyDescent="0.7">
      <c r="A166" s="40" t="s">
        <v>266</v>
      </c>
      <c r="B166" s="40" t="s">
        <v>126</v>
      </c>
      <c r="C166" s="50" t="s">
        <v>344</v>
      </c>
      <c r="D166" s="51">
        <v>166</v>
      </c>
      <c r="E166" s="16" t="str">
        <f t="shared" si="5"/>
        <v>Provider_Composite+Provider_Type</v>
      </c>
      <c r="F166" s="39"/>
      <c r="G166" s="25" t="s">
        <v>16</v>
      </c>
      <c r="H166" s="8" t="s">
        <v>17</v>
      </c>
      <c r="I166" s="6" t="s">
        <v>18</v>
      </c>
      <c r="J166" s="6" t="s">
        <v>345</v>
      </c>
      <c r="K166" s="6" t="s">
        <v>32</v>
      </c>
      <c r="L166" s="6">
        <v>3</v>
      </c>
    </row>
    <row r="167" spans="1:12" ht="24.75" customHeight="1" x14ac:dyDescent="0.7">
      <c r="A167" s="40" t="s">
        <v>266</v>
      </c>
      <c r="B167" s="40" t="s">
        <v>126</v>
      </c>
      <c r="C167" s="50" t="s">
        <v>346</v>
      </c>
      <c r="D167" s="51">
        <v>167</v>
      </c>
      <c r="E167" s="16" t="str">
        <f t="shared" si="5"/>
        <v>Provider_Composite+Taxonomy_Cd_1</v>
      </c>
      <c r="F167" s="39"/>
      <c r="G167" s="25" t="s">
        <v>16</v>
      </c>
      <c r="H167" s="8" t="s">
        <v>17</v>
      </c>
      <c r="I167" s="6" t="s">
        <v>18</v>
      </c>
      <c r="J167" s="6" t="s">
        <v>347</v>
      </c>
      <c r="K167" s="6" t="s">
        <v>32</v>
      </c>
      <c r="L167" s="6">
        <v>12</v>
      </c>
    </row>
    <row r="168" spans="1:12" ht="24.75" customHeight="1" x14ac:dyDescent="0.7">
      <c r="A168" s="40" t="s">
        <v>266</v>
      </c>
      <c r="B168" s="40" t="s">
        <v>126</v>
      </c>
      <c r="C168" s="50" t="s">
        <v>348</v>
      </c>
      <c r="D168" s="51">
        <v>168</v>
      </c>
      <c r="E168" s="16" t="str">
        <f t="shared" si="5"/>
        <v>Provider_Composite+Taxonomy_Cd_2</v>
      </c>
      <c r="F168" s="39"/>
      <c r="G168" s="25" t="s">
        <v>16</v>
      </c>
      <c r="H168" s="8" t="s">
        <v>17</v>
      </c>
      <c r="I168" s="6" t="s">
        <v>18</v>
      </c>
      <c r="J168" s="6" t="s">
        <v>349</v>
      </c>
      <c r="K168" s="6" t="s">
        <v>32</v>
      </c>
      <c r="L168" s="6">
        <v>12</v>
      </c>
    </row>
    <row r="169" spans="1:12" ht="24.75" customHeight="1" x14ac:dyDescent="0.7">
      <c r="A169" s="40" t="s">
        <v>266</v>
      </c>
      <c r="B169" s="40" t="s">
        <v>126</v>
      </c>
      <c r="C169" s="50" t="s">
        <v>350</v>
      </c>
      <c r="D169" s="51">
        <v>169</v>
      </c>
      <c r="E169" s="16" t="str">
        <f t="shared" ref="E169:E184" si="6">A169&amp;"+"&amp;C169</f>
        <v>Provider_Composite+Taxonomy_Cd_3</v>
      </c>
      <c r="F169" s="39"/>
      <c r="G169" s="25" t="s">
        <v>16</v>
      </c>
      <c r="H169" s="8" t="s">
        <v>17</v>
      </c>
      <c r="I169" s="6" t="s">
        <v>18</v>
      </c>
      <c r="J169" s="6" t="s">
        <v>351</v>
      </c>
      <c r="K169" s="6" t="s">
        <v>32</v>
      </c>
      <c r="L169" s="6">
        <v>12</v>
      </c>
    </row>
    <row r="170" spans="1:12" ht="24.75" customHeight="1" x14ac:dyDescent="0.7">
      <c r="A170" s="40" t="s">
        <v>266</v>
      </c>
      <c r="B170" s="40" t="s">
        <v>126</v>
      </c>
      <c r="C170" s="50" t="s">
        <v>352</v>
      </c>
      <c r="D170" s="51">
        <v>170</v>
      </c>
      <c r="E170" s="16" t="str">
        <f t="shared" si="6"/>
        <v>Provider_Composite+Taxonomy_Cd_4</v>
      </c>
      <c r="F170" s="39"/>
      <c r="G170" s="25" t="s">
        <v>16</v>
      </c>
      <c r="H170" s="8" t="s">
        <v>17</v>
      </c>
      <c r="I170" s="6" t="s">
        <v>18</v>
      </c>
      <c r="J170" s="6" t="s">
        <v>353</v>
      </c>
      <c r="K170" s="6" t="s">
        <v>32</v>
      </c>
      <c r="L170" s="6">
        <v>12</v>
      </c>
    </row>
    <row r="171" spans="1:12" ht="24.75" customHeight="1" x14ac:dyDescent="0.7">
      <c r="A171" s="40" t="s">
        <v>266</v>
      </c>
      <c r="B171" s="40" t="s">
        <v>126</v>
      </c>
      <c r="C171" s="50" t="s">
        <v>354</v>
      </c>
      <c r="D171" s="51">
        <v>171</v>
      </c>
      <c r="E171" s="16" t="str">
        <f t="shared" si="6"/>
        <v>Provider_Composite+Taxonomy_Cd_5</v>
      </c>
      <c r="F171" s="39"/>
      <c r="G171" s="25" t="s">
        <v>16</v>
      </c>
      <c r="H171" s="8" t="s">
        <v>17</v>
      </c>
      <c r="I171" s="6" t="s">
        <v>18</v>
      </c>
      <c r="J171" s="6" t="s">
        <v>355</v>
      </c>
      <c r="K171" s="6" t="s">
        <v>32</v>
      </c>
      <c r="L171" s="6">
        <v>12</v>
      </c>
    </row>
    <row r="172" spans="1:12" customFormat="1" ht="24.75" customHeight="1" x14ac:dyDescent="0.7">
      <c r="A172" s="40" t="s">
        <v>356</v>
      </c>
      <c r="B172" s="40" t="s">
        <v>14</v>
      </c>
      <c r="C172" s="50" t="s">
        <v>357</v>
      </c>
      <c r="D172" s="51">
        <v>172</v>
      </c>
      <c r="E172" s="16" t="str">
        <f>A172&amp;"+"&amp;C172</f>
        <v>Provider_Composite_Address+Provider_Composite_Address_ID</v>
      </c>
      <c r="F172" s="39" t="str">
        <f t="array" ref="F172">IF(AND($G$172:$G$184="",G156=""),"","X")</f>
        <v>X</v>
      </c>
      <c r="G172" s="25" t="s">
        <v>16</v>
      </c>
      <c r="H172" s="8" t="s">
        <v>105</v>
      </c>
      <c r="I172" s="6" t="s">
        <v>18</v>
      </c>
      <c r="J172" s="6" t="s">
        <v>358</v>
      </c>
      <c r="K172" s="6" t="s">
        <v>20</v>
      </c>
      <c r="L172" s="6">
        <v>19</v>
      </c>
    </row>
    <row r="173" spans="1:12" ht="24.75" customHeight="1" x14ac:dyDescent="0.7">
      <c r="A173" s="40" t="s">
        <v>356</v>
      </c>
      <c r="B173" s="40" t="s">
        <v>359</v>
      </c>
      <c r="C173" s="50" t="s">
        <v>360</v>
      </c>
      <c r="D173" s="51">
        <v>173</v>
      </c>
      <c r="E173" s="16" t="str">
        <f t="shared" si="6"/>
        <v>Provider_Composite_Address+Address</v>
      </c>
      <c r="F173" s="39"/>
      <c r="G173" s="25"/>
      <c r="H173" s="8" t="s">
        <v>105</v>
      </c>
      <c r="I173" s="6" t="s">
        <v>18</v>
      </c>
      <c r="J173" s="6" t="s">
        <v>361</v>
      </c>
      <c r="K173" s="6" t="s">
        <v>32</v>
      </c>
      <c r="L173" s="6">
        <v>221</v>
      </c>
    </row>
    <row r="174" spans="1:12" customFormat="1" ht="24.75" customHeight="1" x14ac:dyDescent="0.7">
      <c r="A174" s="40" t="s">
        <v>356</v>
      </c>
      <c r="B174" s="40" t="s">
        <v>359</v>
      </c>
      <c r="C174" s="50" t="s">
        <v>362</v>
      </c>
      <c r="D174" s="51">
        <v>174</v>
      </c>
      <c r="E174" s="16" t="str">
        <f t="shared" si="6"/>
        <v>Provider_Composite_Address+Address_Type_Cd</v>
      </c>
      <c r="F174" s="39" t="str">
        <f t="array" ref="F174">IF(AND($G$172:$G$184=""),"","X")</f>
        <v>X</v>
      </c>
      <c r="G174" s="25" t="s">
        <v>16</v>
      </c>
      <c r="H174" s="8" t="s">
        <v>17</v>
      </c>
      <c r="I174" s="6" t="s">
        <v>18</v>
      </c>
      <c r="J174" s="6" t="s">
        <v>363</v>
      </c>
      <c r="K174" s="6" t="s">
        <v>32</v>
      </c>
      <c r="L174" s="6">
        <v>1</v>
      </c>
    </row>
    <row r="175" spans="1:12" customFormat="1" ht="24.75" customHeight="1" x14ac:dyDescent="0.7">
      <c r="A175" s="40" t="s">
        <v>356</v>
      </c>
      <c r="B175" s="40" t="s">
        <v>359</v>
      </c>
      <c r="C175" s="50" t="s">
        <v>364</v>
      </c>
      <c r="D175" s="51">
        <v>175</v>
      </c>
      <c r="E175" s="16" t="str">
        <f t="shared" si="6"/>
        <v>Provider_Composite_Address+City</v>
      </c>
      <c r="F175" s="39"/>
      <c r="G175" s="25"/>
      <c r="H175" s="8" t="s">
        <v>105</v>
      </c>
      <c r="I175" s="6" t="s">
        <v>18</v>
      </c>
      <c r="J175" s="6" t="s">
        <v>365</v>
      </c>
      <c r="K175" s="6" t="s">
        <v>32</v>
      </c>
      <c r="L175" s="6">
        <v>80</v>
      </c>
    </row>
    <row r="176" spans="1:12" customFormat="1" ht="24.75" customHeight="1" x14ac:dyDescent="0.7">
      <c r="A176" s="40" t="s">
        <v>356</v>
      </c>
      <c r="B176" s="40" t="s">
        <v>359</v>
      </c>
      <c r="C176" s="50" t="s">
        <v>366</v>
      </c>
      <c r="D176" s="51">
        <v>176</v>
      </c>
      <c r="E176" s="16" t="str">
        <f t="shared" si="6"/>
        <v>Provider_Composite_Address+Latitude</v>
      </c>
      <c r="F176" s="39"/>
      <c r="G176" s="25"/>
      <c r="H176" s="8" t="s">
        <v>105</v>
      </c>
      <c r="I176" s="6" t="s">
        <v>18</v>
      </c>
      <c r="J176" s="6" t="s">
        <v>367</v>
      </c>
      <c r="K176" s="6" t="s">
        <v>32</v>
      </c>
      <c r="L176" s="6">
        <v>9</v>
      </c>
    </row>
    <row r="177" spans="1:12" customFormat="1" ht="24.75" customHeight="1" x14ac:dyDescent="0.7">
      <c r="A177" s="40" t="s">
        <v>356</v>
      </c>
      <c r="B177" s="40" t="s">
        <v>359</v>
      </c>
      <c r="C177" s="50" t="s">
        <v>368</v>
      </c>
      <c r="D177" s="51">
        <v>177</v>
      </c>
      <c r="E177" s="16" t="str">
        <f t="shared" si="6"/>
        <v>Provider_Composite_Address+Longitude</v>
      </c>
      <c r="F177" s="39"/>
      <c r="G177" s="25"/>
      <c r="H177" s="8" t="s">
        <v>105</v>
      </c>
      <c r="I177" s="6" t="s">
        <v>18</v>
      </c>
      <c r="J177" s="6" t="s">
        <v>369</v>
      </c>
      <c r="K177" s="6" t="s">
        <v>32</v>
      </c>
      <c r="L177" s="6">
        <v>11</v>
      </c>
    </row>
    <row r="178" spans="1:12" customFormat="1" ht="24.75" customHeight="1" x14ac:dyDescent="0.7">
      <c r="A178" s="40" t="s">
        <v>356</v>
      </c>
      <c r="B178" s="40" t="s">
        <v>359</v>
      </c>
      <c r="C178" s="50" t="s">
        <v>370</v>
      </c>
      <c r="D178" s="51">
        <v>178</v>
      </c>
      <c r="E178" s="16" t="str">
        <f t="shared" si="6"/>
        <v>Provider_Composite_Address+State</v>
      </c>
      <c r="F178" s="39"/>
      <c r="G178" s="25"/>
      <c r="H178" s="8" t="s">
        <v>17</v>
      </c>
      <c r="I178" s="6" t="s">
        <v>18</v>
      </c>
      <c r="J178" s="6" t="s">
        <v>371</v>
      </c>
      <c r="K178" s="6" t="s">
        <v>32</v>
      </c>
      <c r="L178" s="6">
        <v>80</v>
      </c>
    </row>
    <row r="179" spans="1:12" customFormat="1" ht="24.75" customHeight="1" x14ac:dyDescent="0.7">
      <c r="A179" s="40" t="s">
        <v>356</v>
      </c>
      <c r="B179" s="40" t="s">
        <v>359</v>
      </c>
      <c r="C179" s="50" t="s">
        <v>372</v>
      </c>
      <c r="D179" s="51">
        <v>179</v>
      </c>
      <c r="E179" s="16" t="str">
        <f t="shared" si="6"/>
        <v>Provider_Composite_Address+Zip_Cd</v>
      </c>
      <c r="F179" s="39"/>
      <c r="G179" s="25"/>
      <c r="H179" s="8" t="s">
        <v>105</v>
      </c>
      <c r="I179" s="6" t="s">
        <v>18</v>
      </c>
      <c r="J179" s="6" t="s">
        <v>373</v>
      </c>
      <c r="K179" s="6" t="s">
        <v>32</v>
      </c>
      <c r="L179" s="6">
        <v>20</v>
      </c>
    </row>
    <row r="180" spans="1:12" customFormat="1" ht="24.75" customHeight="1" x14ac:dyDescent="0.7">
      <c r="A180" s="40" t="s">
        <v>356</v>
      </c>
      <c r="B180" s="40" t="s">
        <v>359</v>
      </c>
      <c r="C180" s="50" t="s">
        <v>374</v>
      </c>
      <c r="D180" s="51">
        <v>180</v>
      </c>
      <c r="E180" s="16" t="str">
        <f t="shared" si="6"/>
        <v>Provider_Composite_Address+Zip_Cd_3_Digit</v>
      </c>
      <c r="F180" s="39"/>
      <c r="G180" s="25" t="s">
        <v>16</v>
      </c>
      <c r="H180" s="8" t="s">
        <v>17</v>
      </c>
      <c r="I180" s="6" t="s">
        <v>18</v>
      </c>
      <c r="J180" s="6" t="s">
        <v>375</v>
      </c>
      <c r="K180" s="6" t="s">
        <v>32</v>
      </c>
      <c r="L180" s="6">
        <v>12</v>
      </c>
    </row>
    <row r="181" spans="1:12" customFormat="1" ht="24.75" customHeight="1" x14ac:dyDescent="0.7">
      <c r="A181" s="40" t="s">
        <v>356</v>
      </c>
      <c r="B181" s="40" t="s">
        <v>359</v>
      </c>
      <c r="C181" s="6" t="s">
        <v>376</v>
      </c>
      <c r="D181" s="51">
        <v>181</v>
      </c>
      <c r="E181" s="16" t="str">
        <f>A181&amp;"+"&amp;C181</f>
        <v>Provider_Composite_Address+URF_Designation</v>
      </c>
      <c r="F181" s="39"/>
      <c r="G181" s="25" t="s">
        <v>16</v>
      </c>
      <c r="H181" s="8" t="s">
        <v>17</v>
      </c>
      <c r="I181" s="6"/>
      <c r="J181" s="6" t="s">
        <v>377</v>
      </c>
      <c r="K181" s="6" t="s">
        <v>32</v>
      </c>
      <c r="L181" s="6">
        <v>8</v>
      </c>
    </row>
    <row r="182" spans="1:12" customFormat="1" ht="24.75" customHeight="1" x14ac:dyDescent="0.7">
      <c r="A182" s="40" t="s">
        <v>356</v>
      </c>
      <c r="B182" s="40" t="s">
        <v>359</v>
      </c>
      <c r="C182" s="6" t="s">
        <v>378</v>
      </c>
      <c r="D182" s="51">
        <v>182</v>
      </c>
      <c r="E182" s="16" t="str">
        <f>A182&amp;"+"&amp;C182</f>
        <v>Provider_Composite_Address+HSR</v>
      </c>
      <c r="F182" s="39"/>
      <c r="G182" s="25" t="s">
        <v>16</v>
      </c>
      <c r="H182" s="8" t="s">
        <v>17</v>
      </c>
      <c r="I182" s="6"/>
      <c r="J182" s="6" t="s">
        <v>379</v>
      </c>
      <c r="K182" s="6" t="s">
        <v>20</v>
      </c>
      <c r="L182" s="6">
        <v>19</v>
      </c>
    </row>
    <row r="183" spans="1:12" customFormat="1" ht="24.75" customHeight="1" x14ac:dyDescent="0.7">
      <c r="A183" s="40" t="s">
        <v>380</v>
      </c>
      <c r="B183" s="40" t="s">
        <v>14</v>
      </c>
      <c r="C183" s="50" t="s">
        <v>357</v>
      </c>
      <c r="D183" s="51">
        <v>183</v>
      </c>
      <c r="E183" s="16" t="str">
        <f t="shared" si="6"/>
        <v>Provider_Composite_to_Provider_Composite_Address_Crosswalk+Provider_Composite_Address_ID</v>
      </c>
      <c r="F183" s="39" t="str">
        <f t="array" ref="F183">IF(AND($G$172:$G$184=""),"","X")</f>
        <v>X</v>
      </c>
      <c r="G183" s="25" t="s">
        <v>16</v>
      </c>
      <c r="H183" s="8" t="s">
        <v>105</v>
      </c>
      <c r="I183" s="6" t="s">
        <v>18</v>
      </c>
      <c r="J183" s="6" t="s">
        <v>358</v>
      </c>
      <c r="K183" s="6" t="s">
        <v>20</v>
      </c>
      <c r="L183" s="6">
        <v>19</v>
      </c>
    </row>
    <row r="184" spans="1:12" customFormat="1" ht="24.75" customHeight="1" x14ac:dyDescent="0.7">
      <c r="A184" s="40" t="s">
        <v>380</v>
      </c>
      <c r="B184" s="40" t="s">
        <v>14</v>
      </c>
      <c r="C184" s="50" t="s">
        <v>267</v>
      </c>
      <c r="D184" s="51">
        <v>184</v>
      </c>
      <c r="E184" s="16" t="str">
        <f t="shared" si="6"/>
        <v>Provider_Composite_to_Provider_Composite_Address_Crosswalk+Provider_Composite_ID</v>
      </c>
      <c r="F184" s="39" t="str">
        <f t="array" ref="F184">IF(AND($G$172:$G$184=""),"","X")</f>
        <v>X</v>
      </c>
      <c r="G184" s="25" t="s">
        <v>16</v>
      </c>
      <c r="H184" s="8" t="s">
        <v>17</v>
      </c>
      <c r="I184" s="6" t="s">
        <v>18</v>
      </c>
      <c r="J184" s="6" t="s">
        <v>268</v>
      </c>
      <c r="K184" s="6" t="s">
        <v>20</v>
      </c>
      <c r="L184" s="6">
        <v>19</v>
      </c>
    </row>
    <row r="185" spans="1:12" ht="24.75" customHeight="1" x14ac:dyDescent="0.7">
      <c r="A185" s="40" t="s">
        <v>381</v>
      </c>
      <c r="B185" s="40" t="s">
        <v>14</v>
      </c>
      <c r="C185" s="50" t="s">
        <v>25</v>
      </c>
      <c r="D185" s="51">
        <v>185</v>
      </c>
      <c r="E185" s="16" t="str">
        <f t="shared" ref="E185:E230" si="7">A185&amp;"+"&amp;C185</f>
        <v>Member_Eligibility+Member_ID</v>
      </c>
      <c r="F185" s="39" t="str">
        <f t="array" ref="F185">IF(AND($G$185:$G$218=""),"","X")</f>
        <v>X</v>
      </c>
      <c r="G185" s="25" t="s">
        <v>791</v>
      </c>
      <c r="H185" s="8" t="s">
        <v>17</v>
      </c>
      <c r="I185" s="6" t="s">
        <v>382</v>
      </c>
      <c r="J185" s="6" t="s">
        <v>27</v>
      </c>
      <c r="K185" s="6" t="s">
        <v>20</v>
      </c>
      <c r="L185" s="6">
        <v>19</v>
      </c>
    </row>
    <row r="186" spans="1:12" ht="24.75" customHeight="1" x14ac:dyDescent="0.7">
      <c r="A186" s="40" t="s">
        <v>381</v>
      </c>
      <c r="B186" s="40" t="s">
        <v>42</v>
      </c>
      <c r="C186" s="50" t="s">
        <v>383</v>
      </c>
      <c r="D186" s="51">
        <v>186</v>
      </c>
      <c r="E186" s="16" t="str">
        <f t="shared" si="7"/>
        <v>Member_Eligibility+Eligibility_Dt</v>
      </c>
      <c r="F186" s="39"/>
      <c r="G186" s="25"/>
      <c r="H186" s="8" t="s">
        <v>44</v>
      </c>
      <c r="I186" s="6"/>
      <c r="J186" s="6" t="s">
        <v>384</v>
      </c>
      <c r="K186" s="6" t="s">
        <v>42</v>
      </c>
      <c r="L186" s="6">
        <v>10</v>
      </c>
    </row>
    <row r="187" spans="1:12" ht="24.75" customHeight="1" x14ac:dyDescent="0.7">
      <c r="A187" s="40" t="s">
        <v>381</v>
      </c>
      <c r="B187" s="40" t="s">
        <v>42</v>
      </c>
      <c r="C187" s="50" t="s">
        <v>385</v>
      </c>
      <c r="D187" s="51">
        <v>187</v>
      </c>
      <c r="E187" s="16" t="str">
        <f t="shared" si="7"/>
        <v>Member_Eligibility+Eligibility_Day</v>
      </c>
      <c r="F187" s="39"/>
      <c r="G187" s="25"/>
      <c r="H187" s="8" t="s">
        <v>44</v>
      </c>
      <c r="I187" s="6" t="s">
        <v>386</v>
      </c>
      <c r="J187" s="6" t="s">
        <v>387</v>
      </c>
      <c r="K187" s="6" t="s">
        <v>20</v>
      </c>
      <c r="L187" s="6">
        <v>19</v>
      </c>
    </row>
    <row r="188" spans="1:12" ht="24.75" customHeight="1" x14ac:dyDescent="0.7">
      <c r="A188" s="40" t="s">
        <v>381</v>
      </c>
      <c r="B188" s="40" t="s">
        <v>42</v>
      </c>
      <c r="C188" s="50" t="s">
        <v>388</v>
      </c>
      <c r="D188" s="51">
        <v>188</v>
      </c>
      <c r="E188" s="16" t="str">
        <f t="shared" si="7"/>
        <v>Member_Eligibility+Eligibility_Month</v>
      </c>
      <c r="F188" s="39" t="str">
        <f t="array" ref="F188">IF(AND($G$185:$G$218=""),"","X")</f>
        <v>X</v>
      </c>
      <c r="G188" s="25"/>
      <c r="H188" s="8" t="s">
        <v>44</v>
      </c>
      <c r="I188" s="6" t="s">
        <v>386</v>
      </c>
      <c r="J188" s="6" t="s">
        <v>389</v>
      </c>
      <c r="K188" s="6" t="s">
        <v>20</v>
      </c>
      <c r="L188" s="6">
        <v>19</v>
      </c>
    </row>
    <row r="189" spans="1:12" ht="24.75" customHeight="1" x14ac:dyDescent="0.7">
      <c r="A189" s="40" t="s">
        <v>381</v>
      </c>
      <c r="B189" s="40" t="s">
        <v>42</v>
      </c>
      <c r="C189" s="50" t="s">
        <v>390</v>
      </c>
      <c r="D189" s="51">
        <v>189</v>
      </c>
      <c r="E189" s="16" t="str">
        <f t="shared" si="7"/>
        <v>Member_Eligibility+Eligibility_Year</v>
      </c>
      <c r="F189" s="39" t="str">
        <f t="array" ref="F189">IF(AND($G$185:$G$218=""),"","X")</f>
        <v>X</v>
      </c>
      <c r="G189" s="25" t="s">
        <v>791</v>
      </c>
      <c r="H189" s="8" t="s">
        <v>17</v>
      </c>
      <c r="I189" s="6" t="s">
        <v>386</v>
      </c>
      <c r="J189" s="6" t="s">
        <v>391</v>
      </c>
      <c r="K189" s="6" t="s">
        <v>20</v>
      </c>
      <c r="L189" s="6">
        <v>19</v>
      </c>
    </row>
    <row r="190" spans="1:12" ht="24.75" customHeight="1" x14ac:dyDescent="0.7">
      <c r="A190" s="40" t="s">
        <v>381</v>
      </c>
      <c r="B190" s="40" t="s">
        <v>42</v>
      </c>
      <c r="C190" s="50" t="s">
        <v>392</v>
      </c>
      <c r="D190" s="51">
        <v>190</v>
      </c>
      <c r="E190" s="16" t="str">
        <f t="shared" si="7"/>
        <v>Member_Eligibility+Plan_Effective_Dt</v>
      </c>
      <c r="F190" s="39"/>
      <c r="G190" s="25"/>
      <c r="H190" s="8" t="s">
        <v>44</v>
      </c>
      <c r="I190" s="6" t="s">
        <v>393</v>
      </c>
      <c r="J190" s="6" t="s">
        <v>394</v>
      </c>
      <c r="K190" s="6" t="s">
        <v>42</v>
      </c>
      <c r="L190" s="6">
        <v>10</v>
      </c>
    </row>
    <row r="191" spans="1:12" ht="24.75" customHeight="1" x14ac:dyDescent="0.7">
      <c r="A191" s="40" t="s">
        <v>381</v>
      </c>
      <c r="B191" s="40" t="s">
        <v>42</v>
      </c>
      <c r="C191" s="50" t="s">
        <v>395</v>
      </c>
      <c r="D191" s="51">
        <v>191</v>
      </c>
      <c r="E191" s="16" t="str">
        <f t="shared" si="7"/>
        <v>Member_Eligibility+Plan_Effective_Dt_Day</v>
      </c>
      <c r="F191" s="39"/>
      <c r="G191" s="25"/>
      <c r="H191" s="8" t="s">
        <v>44</v>
      </c>
      <c r="I191" s="6" t="s">
        <v>393</v>
      </c>
      <c r="J191" s="6" t="s">
        <v>396</v>
      </c>
      <c r="K191" s="6" t="s">
        <v>20</v>
      </c>
      <c r="L191" s="6">
        <v>19</v>
      </c>
    </row>
    <row r="192" spans="1:12" ht="24.75" customHeight="1" x14ac:dyDescent="0.7">
      <c r="A192" s="40" t="s">
        <v>381</v>
      </c>
      <c r="B192" s="40" t="s">
        <v>42</v>
      </c>
      <c r="C192" s="50" t="s">
        <v>397</v>
      </c>
      <c r="D192" s="51">
        <v>192</v>
      </c>
      <c r="E192" s="16" t="str">
        <f t="shared" si="7"/>
        <v>Member_Eligibility+Plan_Effective_Dt_Month</v>
      </c>
      <c r="F192" s="39"/>
      <c r="G192" s="25"/>
      <c r="H192" s="8" t="s">
        <v>44</v>
      </c>
      <c r="I192" s="6" t="s">
        <v>393</v>
      </c>
      <c r="J192" s="6" t="s">
        <v>398</v>
      </c>
      <c r="K192" s="6" t="s">
        <v>20</v>
      </c>
      <c r="L192" s="6">
        <v>19</v>
      </c>
    </row>
    <row r="193" spans="1:66" ht="24.75" customHeight="1" x14ac:dyDescent="0.7">
      <c r="A193" s="40" t="s">
        <v>381</v>
      </c>
      <c r="B193" s="40" t="s">
        <v>42</v>
      </c>
      <c r="C193" s="50" t="s">
        <v>399</v>
      </c>
      <c r="D193" s="51">
        <v>193</v>
      </c>
      <c r="E193" s="16" t="str">
        <f t="shared" si="7"/>
        <v>Member_Eligibility+Plan_Effective_Dt_Year</v>
      </c>
      <c r="F193" s="39"/>
      <c r="G193" s="25" t="s">
        <v>791</v>
      </c>
      <c r="H193" s="8" t="s">
        <v>17</v>
      </c>
      <c r="I193" s="6" t="s">
        <v>393</v>
      </c>
      <c r="J193" s="6" t="s">
        <v>400</v>
      </c>
      <c r="K193" s="6" t="s">
        <v>20</v>
      </c>
      <c r="L193" s="6">
        <v>19</v>
      </c>
    </row>
    <row r="194" spans="1:66" ht="24.75" customHeight="1" x14ac:dyDescent="0.7">
      <c r="A194" s="40" t="s">
        <v>381</v>
      </c>
      <c r="B194" s="40" t="s">
        <v>42</v>
      </c>
      <c r="C194" s="50" t="s">
        <v>401</v>
      </c>
      <c r="D194" s="51">
        <v>194</v>
      </c>
      <c r="E194" s="16" t="str">
        <f>A194&amp;"+"&amp;C194</f>
        <v>Member_Eligibility+Plan_Term_Dt</v>
      </c>
      <c r="F194" s="39"/>
      <c r="G194" s="25"/>
      <c r="H194" s="8" t="s">
        <v>44</v>
      </c>
      <c r="I194" s="6" t="s">
        <v>402</v>
      </c>
      <c r="J194" s="6" t="s">
        <v>403</v>
      </c>
      <c r="K194" s="6" t="s">
        <v>42</v>
      </c>
      <c r="L194" s="6">
        <v>10</v>
      </c>
    </row>
    <row r="195" spans="1:66" ht="24.75" customHeight="1" x14ac:dyDescent="0.7">
      <c r="A195" s="40" t="s">
        <v>381</v>
      </c>
      <c r="B195" s="40" t="s">
        <v>42</v>
      </c>
      <c r="C195" s="50" t="s">
        <v>404</v>
      </c>
      <c r="D195" s="51">
        <v>195</v>
      </c>
      <c r="E195" s="16" t="str">
        <f>A195&amp;"+"&amp;C195</f>
        <v>Member_Eligibility+Plan_Term_Dt_Day</v>
      </c>
      <c r="F195" s="39"/>
      <c r="G195" s="25"/>
      <c r="H195" s="8" t="s">
        <v>44</v>
      </c>
      <c r="I195" s="6" t="s">
        <v>402</v>
      </c>
      <c r="J195" s="6" t="s">
        <v>405</v>
      </c>
      <c r="K195" s="6" t="s">
        <v>20</v>
      </c>
      <c r="L195" s="6">
        <v>19</v>
      </c>
    </row>
    <row r="196" spans="1:66" ht="24.75" customHeight="1" x14ac:dyDescent="0.7">
      <c r="A196" s="40" t="s">
        <v>381</v>
      </c>
      <c r="B196" s="40" t="s">
        <v>42</v>
      </c>
      <c r="C196" s="50" t="s">
        <v>406</v>
      </c>
      <c r="D196" s="51">
        <v>196</v>
      </c>
      <c r="E196" s="16" t="str">
        <f>A196&amp;"+"&amp;C196</f>
        <v>Member_Eligibility+Plan_Term_Dt_Month</v>
      </c>
      <c r="F196" s="39"/>
      <c r="G196" s="25"/>
      <c r="H196" s="8" t="s">
        <v>44</v>
      </c>
      <c r="I196" s="6" t="s">
        <v>402</v>
      </c>
      <c r="J196" s="6" t="s">
        <v>407</v>
      </c>
      <c r="K196" s="6" t="s">
        <v>20</v>
      </c>
      <c r="L196" s="6">
        <v>19</v>
      </c>
    </row>
    <row r="197" spans="1:66" ht="24.75" customHeight="1" x14ac:dyDescent="0.7">
      <c r="A197" s="40" t="s">
        <v>381</v>
      </c>
      <c r="B197" s="40" t="s">
        <v>42</v>
      </c>
      <c r="C197" s="50" t="s">
        <v>408</v>
      </c>
      <c r="D197" s="51">
        <v>197</v>
      </c>
      <c r="E197" s="16" t="str">
        <f>A197&amp;"+"&amp;C197</f>
        <v>Member_Eligibility+Plan_Term_Dt_Year</v>
      </c>
      <c r="F197" s="39"/>
      <c r="G197" s="25" t="s">
        <v>791</v>
      </c>
      <c r="H197" s="8" t="s">
        <v>17</v>
      </c>
      <c r="I197" s="6" t="s">
        <v>402</v>
      </c>
      <c r="J197" s="6" t="s">
        <v>409</v>
      </c>
      <c r="K197" s="6" t="s">
        <v>20</v>
      </c>
      <c r="L197" s="6">
        <v>19</v>
      </c>
    </row>
    <row r="198" spans="1:66" ht="24.75" customHeight="1" x14ac:dyDescent="0.7">
      <c r="A198" s="40" t="s">
        <v>381</v>
      </c>
      <c r="B198" s="40" t="s">
        <v>359</v>
      </c>
      <c r="C198" s="50" t="s">
        <v>410</v>
      </c>
      <c r="D198" s="51">
        <v>198</v>
      </c>
      <c r="E198" s="16" t="str">
        <f>A198&amp;"+"&amp;C198</f>
        <v>Member_Eligibility+Employer_ZIP_Code</v>
      </c>
      <c r="F198" s="39"/>
      <c r="G198" s="25"/>
      <c r="H198" s="8" t="s">
        <v>17</v>
      </c>
      <c r="I198" s="6" t="s">
        <v>411</v>
      </c>
      <c r="J198" s="6" t="s">
        <v>412</v>
      </c>
      <c r="K198" s="6" t="s">
        <v>32</v>
      </c>
      <c r="L198" s="6">
        <v>9</v>
      </c>
    </row>
    <row r="199" spans="1:66" s="27" customFormat="1" ht="24.75" customHeight="1" x14ac:dyDescent="0.7">
      <c r="A199" s="40" t="s">
        <v>381</v>
      </c>
      <c r="B199" s="40" t="s">
        <v>126</v>
      </c>
      <c r="C199" s="50" t="s">
        <v>413</v>
      </c>
      <c r="D199" s="51">
        <v>199</v>
      </c>
      <c r="E199" s="16" t="str">
        <f t="shared" si="7"/>
        <v>Member_Eligibility+Coverage_Level_Cd</v>
      </c>
      <c r="F199" s="39"/>
      <c r="G199" s="25" t="s">
        <v>791</v>
      </c>
      <c r="H199" s="8" t="s">
        <v>17</v>
      </c>
      <c r="I199" s="6" t="s">
        <v>414</v>
      </c>
      <c r="J199" s="6" t="s">
        <v>415</v>
      </c>
      <c r="K199" s="6" t="s">
        <v>32</v>
      </c>
      <c r="L199" s="6">
        <v>3</v>
      </c>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row>
    <row r="200" spans="1:66" ht="24.75" customHeight="1" x14ac:dyDescent="0.7">
      <c r="A200" s="40" t="s">
        <v>381</v>
      </c>
      <c r="B200" s="40" t="s">
        <v>126</v>
      </c>
      <c r="C200" s="50" t="s">
        <v>416</v>
      </c>
      <c r="D200" s="51">
        <v>200</v>
      </c>
      <c r="E200" s="16" t="str">
        <f t="shared" si="7"/>
        <v>Member_Eligibility+Coverage_Type_Cd</v>
      </c>
      <c r="F200" s="39"/>
      <c r="G200" s="25" t="s">
        <v>791</v>
      </c>
      <c r="H200" s="8" t="s">
        <v>17</v>
      </c>
      <c r="I200" s="6" t="s">
        <v>417</v>
      </c>
      <c r="J200" s="6" t="s">
        <v>418</v>
      </c>
      <c r="K200" s="6" t="s">
        <v>32</v>
      </c>
      <c r="L200" s="6">
        <v>3</v>
      </c>
    </row>
    <row r="201" spans="1:66" ht="24.75" customHeight="1" x14ac:dyDescent="0.7">
      <c r="A201" s="40" t="s">
        <v>381</v>
      </c>
      <c r="B201" s="40" t="s">
        <v>126</v>
      </c>
      <c r="C201" s="50" t="s">
        <v>419</v>
      </c>
      <c r="D201" s="51">
        <v>201</v>
      </c>
      <c r="E201" s="16" t="str">
        <f t="shared" si="7"/>
        <v>Member_Eligibility+Dental_Coverage_Flag</v>
      </c>
      <c r="F201" s="39"/>
      <c r="G201" s="25"/>
      <c r="H201" s="8" t="s">
        <v>17</v>
      </c>
      <c r="I201" s="6" t="s">
        <v>420</v>
      </c>
      <c r="J201" s="6" t="s">
        <v>421</v>
      </c>
      <c r="K201" s="6" t="s">
        <v>32</v>
      </c>
      <c r="L201" s="6">
        <v>1</v>
      </c>
    </row>
    <row r="202" spans="1:66" ht="24.75" customHeight="1" x14ac:dyDescent="0.7">
      <c r="A202" s="40" t="s">
        <v>381</v>
      </c>
      <c r="B202" s="40" t="s">
        <v>126</v>
      </c>
      <c r="C202" s="50" t="s">
        <v>163</v>
      </c>
      <c r="D202" s="51">
        <v>202</v>
      </c>
      <c r="E202" s="16" t="str">
        <f t="shared" si="7"/>
        <v>Member_Eligibility+Insurance_Product_Type_Cd</v>
      </c>
      <c r="F202" s="39"/>
      <c r="G202" s="25" t="s">
        <v>791</v>
      </c>
      <c r="H202" s="8" t="s">
        <v>17</v>
      </c>
      <c r="I202" s="6" t="s">
        <v>422</v>
      </c>
      <c r="J202" s="6" t="s">
        <v>165</v>
      </c>
      <c r="K202" s="6" t="s">
        <v>32</v>
      </c>
      <c r="L202" s="6">
        <v>2</v>
      </c>
    </row>
    <row r="203" spans="1:66" ht="24.75" customHeight="1" x14ac:dyDescent="0.7">
      <c r="A203" s="40" t="s">
        <v>381</v>
      </c>
      <c r="B203" s="40" t="s">
        <v>126</v>
      </c>
      <c r="C203" s="50" t="s">
        <v>166</v>
      </c>
      <c r="D203" s="51">
        <v>203</v>
      </c>
      <c r="E203" s="16" t="str">
        <f t="shared" si="7"/>
        <v>Member_Eligibility+Insurance_Product_Type_Desc</v>
      </c>
      <c r="F203" s="39" t="str">
        <f t="array" ref="F203">IF(AND(G202=""),"","X")</f>
        <v>X</v>
      </c>
      <c r="G203" s="25" t="s">
        <v>791</v>
      </c>
      <c r="H203" s="8" t="s">
        <v>17</v>
      </c>
      <c r="I203" s="6"/>
      <c r="J203" s="6" t="s">
        <v>167</v>
      </c>
      <c r="K203" s="6" t="s">
        <v>32</v>
      </c>
      <c r="L203" s="6">
        <v>100</v>
      </c>
    </row>
    <row r="204" spans="1:66" ht="24.75" customHeight="1" x14ac:dyDescent="0.7">
      <c r="A204" s="40" t="s">
        <v>381</v>
      </c>
      <c r="B204" s="40" t="s">
        <v>126</v>
      </c>
      <c r="C204" s="50" t="s">
        <v>173</v>
      </c>
      <c r="D204" s="51">
        <v>204</v>
      </c>
      <c r="E204" s="16" t="str">
        <f t="shared" si="7"/>
        <v>Member_Eligibility+Line_of_Business_Cd</v>
      </c>
      <c r="F204" s="39"/>
      <c r="G204" s="25" t="s">
        <v>791</v>
      </c>
      <c r="H204" s="8" t="s">
        <v>17</v>
      </c>
      <c r="I204" s="6"/>
      <c r="J204" s="6" t="s">
        <v>174</v>
      </c>
      <c r="K204" s="6" t="s">
        <v>20</v>
      </c>
      <c r="L204" s="6">
        <v>19</v>
      </c>
    </row>
    <row r="205" spans="1:66" ht="24.75" customHeight="1" x14ac:dyDescent="0.7">
      <c r="A205" s="40" t="s">
        <v>381</v>
      </c>
      <c r="B205" s="40" t="s">
        <v>126</v>
      </c>
      <c r="C205" s="50" t="s">
        <v>423</v>
      </c>
      <c r="D205" s="51">
        <v>205</v>
      </c>
      <c r="E205" s="16" t="str">
        <f t="shared" si="7"/>
        <v>Member_Eligibility+Market_Category_Cd</v>
      </c>
      <c r="F205" s="39"/>
      <c r="G205" s="25" t="s">
        <v>791</v>
      </c>
      <c r="H205" s="8" t="s">
        <v>17</v>
      </c>
      <c r="I205" s="6" t="s">
        <v>424</v>
      </c>
      <c r="J205" s="6" t="s">
        <v>425</v>
      </c>
      <c r="K205" s="6" t="s">
        <v>32</v>
      </c>
      <c r="L205" s="6">
        <v>4</v>
      </c>
    </row>
    <row r="206" spans="1:66" ht="24.75" customHeight="1" x14ac:dyDescent="0.7">
      <c r="A206" s="40" t="s">
        <v>381</v>
      </c>
      <c r="B206" s="40" t="s">
        <v>126</v>
      </c>
      <c r="C206" s="50" t="s">
        <v>426</v>
      </c>
      <c r="D206" s="51">
        <v>206</v>
      </c>
      <c r="E206" s="16" t="str">
        <f t="shared" si="7"/>
        <v>Member_Eligibility+Medical_Coverage_Flag</v>
      </c>
      <c r="F206" s="39"/>
      <c r="G206" s="25" t="s">
        <v>791</v>
      </c>
      <c r="H206" s="8" t="s">
        <v>17</v>
      </c>
      <c r="I206" s="6" t="s">
        <v>427</v>
      </c>
      <c r="J206" s="6" t="s">
        <v>421</v>
      </c>
      <c r="K206" s="6" t="s">
        <v>32</v>
      </c>
      <c r="L206" s="6">
        <v>1</v>
      </c>
    </row>
    <row r="207" spans="1:66" ht="25.5" customHeight="1" x14ac:dyDescent="0.7">
      <c r="A207" s="40" t="s">
        <v>381</v>
      </c>
      <c r="B207" s="40" t="s">
        <v>126</v>
      </c>
      <c r="C207" s="50" t="s">
        <v>428</v>
      </c>
      <c r="D207" s="51">
        <v>207</v>
      </c>
      <c r="E207" s="16" t="str">
        <f t="shared" si="7"/>
        <v>Member_Eligibility+Prescription_Drug_Coverage_Flag</v>
      </c>
      <c r="F207" s="39"/>
      <c r="G207" s="25" t="s">
        <v>791</v>
      </c>
      <c r="H207" s="8" t="s">
        <v>17</v>
      </c>
      <c r="I207" s="6" t="s">
        <v>429</v>
      </c>
      <c r="J207" s="6" t="s">
        <v>421</v>
      </c>
      <c r="K207" s="6" t="s">
        <v>32</v>
      </c>
      <c r="L207" s="6">
        <v>1</v>
      </c>
    </row>
    <row r="208" spans="1:66" ht="24.75" customHeight="1" x14ac:dyDescent="0.7">
      <c r="A208" s="40" t="s">
        <v>381</v>
      </c>
      <c r="B208" s="40" t="s">
        <v>126</v>
      </c>
      <c r="C208" s="50" t="s">
        <v>430</v>
      </c>
      <c r="D208" s="51">
        <v>208</v>
      </c>
      <c r="E208" s="16" t="str">
        <f t="shared" si="7"/>
        <v>Member_Eligibility+Primary_Insurance_Ind</v>
      </c>
      <c r="F208" s="39"/>
      <c r="G208" s="25" t="s">
        <v>791</v>
      </c>
      <c r="H208" s="8" t="s">
        <v>17</v>
      </c>
      <c r="I208" s="6" t="s">
        <v>431</v>
      </c>
      <c r="J208" s="6" t="s">
        <v>432</v>
      </c>
      <c r="K208" s="6" t="s">
        <v>32</v>
      </c>
      <c r="L208" s="6">
        <v>1</v>
      </c>
    </row>
    <row r="209" spans="1:66" ht="24.75" customHeight="1" x14ac:dyDescent="0.7">
      <c r="A209" s="40" t="s">
        <v>381</v>
      </c>
      <c r="B209" s="40" t="s">
        <v>126</v>
      </c>
      <c r="C209" s="50" t="s">
        <v>433</v>
      </c>
      <c r="D209" s="51">
        <v>209</v>
      </c>
      <c r="E209" s="16" t="str">
        <f t="shared" si="7"/>
        <v>Member_Eligibility+Employer_Tax_ID</v>
      </c>
      <c r="F209" s="39"/>
      <c r="G209" s="25"/>
      <c r="H209" s="8" t="s">
        <v>105</v>
      </c>
      <c r="I209" s="6" t="s">
        <v>434</v>
      </c>
      <c r="J209" s="6" t="s">
        <v>435</v>
      </c>
      <c r="K209" s="6" t="s">
        <v>20</v>
      </c>
      <c r="L209" s="6">
        <v>19</v>
      </c>
    </row>
    <row r="210" spans="1:66" ht="24.75" customHeight="1" x14ac:dyDescent="0.7">
      <c r="A210" s="40" t="s">
        <v>381</v>
      </c>
      <c r="B210" s="40" t="s">
        <v>126</v>
      </c>
      <c r="C210" s="50" t="s">
        <v>436</v>
      </c>
      <c r="D210" s="51">
        <v>210</v>
      </c>
      <c r="E210" s="16" t="str">
        <f t="shared" si="7"/>
        <v>Member_Eligibility+ERISA_Ind</v>
      </c>
      <c r="F210" s="39"/>
      <c r="G210" s="25" t="s">
        <v>791</v>
      </c>
      <c r="H210" s="8" t="s">
        <v>17</v>
      </c>
      <c r="I210" s="6" t="s">
        <v>437</v>
      </c>
      <c r="J210" s="6" t="s">
        <v>438</v>
      </c>
      <c r="K210" s="6" t="s">
        <v>57</v>
      </c>
      <c r="L210" s="6">
        <v>1</v>
      </c>
    </row>
    <row r="211" spans="1:66" ht="24.75" customHeight="1" x14ac:dyDescent="0.7">
      <c r="A211" s="40" t="s">
        <v>381</v>
      </c>
      <c r="B211" s="40" t="s">
        <v>126</v>
      </c>
      <c r="C211" s="50" t="s">
        <v>439</v>
      </c>
      <c r="D211" s="51">
        <v>211</v>
      </c>
      <c r="E211" s="16" t="str">
        <f t="shared" si="7"/>
        <v>Member_Eligibility+Exchange_Offering</v>
      </c>
      <c r="F211" s="39"/>
      <c r="G211" s="25" t="s">
        <v>791</v>
      </c>
      <c r="H211" s="8" t="s">
        <v>17</v>
      </c>
      <c r="I211" s="6"/>
      <c r="J211" s="6" t="s">
        <v>440</v>
      </c>
      <c r="K211" s="6" t="s">
        <v>32</v>
      </c>
      <c r="L211" s="6">
        <v>2</v>
      </c>
    </row>
    <row r="212" spans="1:66" ht="24.75" customHeight="1" x14ac:dyDescent="0.7">
      <c r="A212" s="40" t="s">
        <v>381</v>
      </c>
      <c r="B212" s="40" t="s">
        <v>126</v>
      </c>
      <c r="C212" s="50" t="s">
        <v>441</v>
      </c>
      <c r="D212" s="51">
        <v>212</v>
      </c>
      <c r="E212" s="16" t="str">
        <f t="shared" si="7"/>
        <v>Member_Eligibility+Grandfather_Status</v>
      </c>
      <c r="F212" s="39"/>
      <c r="G212" s="25" t="s">
        <v>791</v>
      </c>
      <c r="H212" s="8" t="s">
        <v>17</v>
      </c>
      <c r="I212" s="6"/>
      <c r="J212" s="6" t="s">
        <v>442</v>
      </c>
      <c r="K212" s="6" t="s">
        <v>32</v>
      </c>
      <c r="L212" s="6">
        <v>1</v>
      </c>
    </row>
    <row r="213" spans="1:66" ht="24.75" customHeight="1" x14ac:dyDescent="0.7">
      <c r="A213" s="40" t="s">
        <v>381</v>
      </c>
      <c r="B213" s="40" t="s">
        <v>126</v>
      </c>
      <c r="C213" s="50" t="s">
        <v>443</v>
      </c>
      <c r="D213" s="51">
        <v>213</v>
      </c>
      <c r="E213" s="16" t="str">
        <f t="shared" si="7"/>
        <v>Member_Eligibility+Group_Size</v>
      </c>
      <c r="F213" s="39"/>
      <c r="G213" s="25" t="s">
        <v>791</v>
      </c>
      <c r="H213" s="8" t="s">
        <v>17</v>
      </c>
      <c r="I213" s="6"/>
      <c r="J213" s="6" t="s">
        <v>444</v>
      </c>
      <c r="K213" s="6" t="s">
        <v>32</v>
      </c>
      <c r="L213" s="6">
        <v>2</v>
      </c>
    </row>
    <row r="214" spans="1:66" ht="24.75" customHeight="1" x14ac:dyDescent="0.7">
      <c r="A214" s="40" t="s">
        <v>381</v>
      </c>
      <c r="B214" s="40" t="s">
        <v>126</v>
      </c>
      <c r="C214" s="50" t="s">
        <v>445</v>
      </c>
      <c r="D214" s="51">
        <v>214</v>
      </c>
      <c r="E214" s="16" t="str">
        <f t="shared" si="7"/>
        <v>Member_Eligibility+High_Deductible_Health_Savings_Account_Plan</v>
      </c>
      <c r="F214" s="39"/>
      <c r="G214" s="25" t="s">
        <v>791</v>
      </c>
      <c r="H214" s="8" t="s">
        <v>17</v>
      </c>
      <c r="I214" s="6"/>
      <c r="J214" s="6" t="s">
        <v>446</v>
      </c>
      <c r="K214" s="6" t="s">
        <v>32</v>
      </c>
      <c r="L214" s="6">
        <v>1</v>
      </c>
    </row>
    <row r="215" spans="1:66" ht="24.75" customHeight="1" x14ac:dyDescent="0.7">
      <c r="A215" s="40" t="s">
        <v>381</v>
      </c>
      <c r="B215" s="40" t="s">
        <v>126</v>
      </c>
      <c r="C215" s="50" t="s">
        <v>447</v>
      </c>
      <c r="D215" s="51">
        <v>215</v>
      </c>
      <c r="E215" s="16" t="str">
        <f t="shared" si="7"/>
        <v>Member_Eligibility+Metallic_Value</v>
      </c>
      <c r="F215" s="39"/>
      <c r="G215" s="25" t="s">
        <v>791</v>
      </c>
      <c r="H215" s="8" t="s">
        <v>17</v>
      </c>
      <c r="I215" s="6"/>
      <c r="J215" s="6" t="s">
        <v>448</v>
      </c>
      <c r="K215" s="6" t="s">
        <v>20</v>
      </c>
      <c r="L215" s="6">
        <v>2</v>
      </c>
    </row>
    <row r="216" spans="1:66" ht="24.75" customHeight="1" x14ac:dyDescent="0.7">
      <c r="A216" s="40" t="s">
        <v>381</v>
      </c>
      <c r="B216" s="40" t="s">
        <v>126</v>
      </c>
      <c r="C216" s="50" t="s">
        <v>449</v>
      </c>
      <c r="D216" s="51">
        <v>216</v>
      </c>
      <c r="E216" s="16" t="str">
        <f t="shared" si="7"/>
        <v>Member_Eligibility+Metallic_Value_Desc</v>
      </c>
      <c r="F216" s="39" t="str">
        <f>IF(G215="","","X")</f>
        <v>X</v>
      </c>
      <c r="G216" s="25" t="s">
        <v>791</v>
      </c>
      <c r="H216" s="8" t="s">
        <v>17</v>
      </c>
      <c r="I216" s="6"/>
      <c r="J216" s="6" t="s">
        <v>450</v>
      </c>
      <c r="K216" s="6" t="s">
        <v>32</v>
      </c>
      <c r="L216" s="6">
        <v>255</v>
      </c>
    </row>
    <row r="217" spans="1:66" ht="24.75" customHeight="1" x14ac:dyDescent="0.7">
      <c r="A217" s="40" t="s">
        <v>381</v>
      </c>
      <c r="B217" s="40" t="s">
        <v>126</v>
      </c>
      <c r="C217" s="50" t="s">
        <v>451</v>
      </c>
      <c r="D217" s="51">
        <v>217</v>
      </c>
      <c r="E217" s="16" t="str">
        <f t="shared" si="7"/>
        <v>Member_Eligibility+Risk_Basis</v>
      </c>
      <c r="F217" s="39"/>
      <c r="G217" s="25" t="s">
        <v>791</v>
      </c>
      <c r="H217" s="8" t="s">
        <v>17</v>
      </c>
      <c r="I217" s="6"/>
      <c r="J217" s="6" t="s">
        <v>452</v>
      </c>
      <c r="K217" s="6" t="s">
        <v>32</v>
      </c>
      <c r="L217" s="6">
        <v>1</v>
      </c>
    </row>
    <row r="218" spans="1:66" ht="24.75" customHeight="1" x14ac:dyDescent="0.7">
      <c r="A218" s="40" t="s">
        <v>381</v>
      </c>
      <c r="B218" s="40" t="s">
        <v>126</v>
      </c>
      <c r="C218" s="50" t="s">
        <v>453</v>
      </c>
      <c r="D218" s="51">
        <v>218</v>
      </c>
      <c r="E218" s="16" t="str">
        <f t="shared" si="7"/>
        <v>Member_Eligibility+Acturarial_Value</v>
      </c>
      <c r="F218" s="39"/>
      <c r="G218" s="25" t="s">
        <v>791</v>
      </c>
      <c r="H218" s="8" t="s">
        <v>17</v>
      </c>
      <c r="I218" s="6"/>
      <c r="J218" s="6" t="s">
        <v>454</v>
      </c>
      <c r="K218" s="6" t="s">
        <v>49</v>
      </c>
      <c r="L218" s="6">
        <v>18</v>
      </c>
    </row>
    <row r="219" spans="1:66" ht="24.75" customHeight="1" x14ac:dyDescent="0.7">
      <c r="A219" s="40" t="s">
        <v>455</v>
      </c>
      <c r="B219" s="40" t="s">
        <v>14</v>
      </c>
      <c r="C219" s="50" t="s">
        <v>25</v>
      </c>
      <c r="D219" s="51">
        <v>219</v>
      </c>
      <c r="E219" s="16" t="str">
        <f t="shared" si="7"/>
        <v>Member+Member_ID</v>
      </c>
      <c r="F219" s="39" t="str">
        <f t="array" ref="F219">IF(AND($G$219:$G$225="",$G$227:$G$240="",G6="",G71="",G185="",G265="",G305="",G341="",G386=""),"","X")</f>
        <v>X</v>
      </c>
      <c r="G219" s="25" t="s">
        <v>16</v>
      </c>
      <c r="H219" s="8" t="s">
        <v>17</v>
      </c>
      <c r="I219" s="6" t="s">
        <v>382</v>
      </c>
      <c r="J219" s="6" t="s">
        <v>27</v>
      </c>
      <c r="K219" s="6" t="s">
        <v>20</v>
      </c>
      <c r="L219" s="6">
        <v>19</v>
      </c>
    </row>
    <row r="220" spans="1:66" s="27" customFormat="1" ht="24.75" customHeight="1" x14ac:dyDescent="0.7">
      <c r="A220" s="40" t="s">
        <v>455</v>
      </c>
      <c r="B220" s="40" t="s">
        <v>42</v>
      </c>
      <c r="C220" s="50" t="s">
        <v>456</v>
      </c>
      <c r="D220" s="51">
        <v>220</v>
      </c>
      <c r="E220" s="16" t="str">
        <f t="shared" si="7"/>
        <v>Member+Member_DOB</v>
      </c>
      <c r="F220" s="39"/>
      <c r="G220" s="25"/>
      <c r="H220" s="8" t="s">
        <v>44</v>
      </c>
      <c r="I220" s="6"/>
      <c r="J220" s="6" t="s">
        <v>457</v>
      </c>
      <c r="K220" s="6" t="s">
        <v>42</v>
      </c>
      <c r="L220" s="6">
        <v>10</v>
      </c>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row>
    <row r="221" spans="1:66" s="30" customFormat="1" ht="24.75" customHeight="1" x14ac:dyDescent="0.7">
      <c r="A221" s="40" t="s">
        <v>455</v>
      </c>
      <c r="B221" s="40" t="s">
        <v>42</v>
      </c>
      <c r="C221" s="50" t="s">
        <v>458</v>
      </c>
      <c r="D221" s="51">
        <v>221</v>
      </c>
      <c r="E221" s="16" t="str">
        <f t="shared" si="7"/>
        <v>Member+Member_DOB_Day</v>
      </c>
      <c r="F221" s="39"/>
      <c r="G221" s="25"/>
      <c r="H221" s="8" t="s">
        <v>44</v>
      </c>
      <c r="I221" s="6" t="s">
        <v>459</v>
      </c>
      <c r="J221" s="6" t="s">
        <v>460</v>
      </c>
      <c r="K221" s="6" t="s">
        <v>20</v>
      </c>
      <c r="L221" s="6">
        <v>19</v>
      </c>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row>
    <row r="222" spans="1:66" s="30" customFormat="1" ht="24.75" customHeight="1" x14ac:dyDescent="0.7">
      <c r="A222" s="40" t="s">
        <v>455</v>
      </c>
      <c r="B222" s="40" t="s">
        <v>42</v>
      </c>
      <c r="C222" s="50" t="s">
        <v>461</v>
      </c>
      <c r="D222" s="51">
        <v>222</v>
      </c>
      <c r="E222" s="16" t="str">
        <f t="shared" si="7"/>
        <v>Member+Member_DOB_Month</v>
      </c>
      <c r="F222" s="39"/>
      <c r="G222" s="25"/>
      <c r="H222" s="8" t="s">
        <v>44</v>
      </c>
      <c r="I222" s="6" t="s">
        <v>459</v>
      </c>
      <c r="J222" s="6" t="s">
        <v>462</v>
      </c>
      <c r="K222" s="6" t="s">
        <v>20</v>
      </c>
      <c r="L222" s="6">
        <v>19</v>
      </c>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row>
    <row r="223" spans="1:66" ht="24.75" customHeight="1" x14ac:dyDescent="0.7">
      <c r="A223" s="40" t="s">
        <v>455</v>
      </c>
      <c r="B223" s="40" t="s">
        <v>42</v>
      </c>
      <c r="C223" s="50" t="s">
        <v>463</v>
      </c>
      <c r="D223" s="51">
        <v>223</v>
      </c>
      <c r="E223" s="16" t="str">
        <f t="shared" si="7"/>
        <v>Member+Member_DOB_Year</v>
      </c>
      <c r="F223" s="39"/>
      <c r="G223" s="25" t="s">
        <v>16</v>
      </c>
      <c r="H223" s="8" t="s">
        <v>17</v>
      </c>
      <c r="I223" s="6" t="s">
        <v>459</v>
      </c>
      <c r="J223" s="6" t="s">
        <v>464</v>
      </c>
      <c r="K223" s="6" t="s">
        <v>20</v>
      </c>
      <c r="L223" s="6">
        <v>19</v>
      </c>
    </row>
    <row r="224" spans="1:66" ht="24.75" customHeight="1" x14ac:dyDescent="0.7">
      <c r="A224" s="40" t="s">
        <v>455</v>
      </c>
      <c r="B224" s="40" t="s">
        <v>359</v>
      </c>
      <c r="C224" s="50" t="s">
        <v>465</v>
      </c>
      <c r="D224" s="51">
        <v>224</v>
      </c>
      <c r="E224" s="16" t="str">
        <f t="shared" si="7"/>
        <v>Member+Member_City_Nm</v>
      </c>
      <c r="F224" s="39"/>
      <c r="G224" s="25"/>
      <c r="H224" s="8" t="s">
        <v>44</v>
      </c>
      <c r="I224" s="6" t="s">
        <v>466</v>
      </c>
      <c r="J224" s="6" t="s">
        <v>467</v>
      </c>
      <c r="K224" s="6" t="s">
        <v>32</v>
      </c>
      <c r="L224" s="6">
        <v>60</v>
      </c>
    </row>
    <row r="225" spans="1:66" ht="24.75" customHeight="1" x14ac:dyDescent="0.7">
      <c r="A225" s="40" t="s">
        <v>455</v>
      </c>
      <c r="B225" s="40" t="s">
        <v>359</v>
      </c>
      <c r="C225" s="50" t="s">
        <v>468</v>
      </c>
      <c r="D225" s="51">
        <v>225</v>
      </c>
      <c r="E225" s="16" t="str">
        <f t="shared" si="7"/>
        <v>Member+Member_State_Cd</v>
      </c>
      <c r="F225" s="39"/>
      <c r="G225" s="25"/>
      <c r="H225" s="8" t="s">
        <v>17</v>
      </c>
      <c r="I225" s="6" t="s">
        <v>469</v>
      </c>
      <c r="J225" s="6" t="s">
        <v>470</v>
      </c>
      <c r="K225" s="6" t="s">
        <v>32</v>
      </c>
      <c r="L225" s="6">
        <v>2</v>
      </c>
    </row>
    <row r="226" spans="1:66" ht="24.75" customHeight="1" x14ac:dyDescent="0.7">
      <c r="A226" s="40" t="s">
        <v>455</v>
      </c>
      <c r="B226" s="40" t="s">
        <v>359</v>
      </c>
      <c r="C226" s="50" t="s">
        <v>471</v>
      </c>
      <c r="D226" s="51">
        <v>226</v>
      </c>
      <c r="E226" s="16" t="str">
        <f t="shared" si="7"/>
        <v>Member+Member_Street_Address_Cd</v>
      </c>
      <c r="F226" s="39"/>
      <c r="G226" s="41"/>
      <c r="H226" s="8" t="s">
        <v>472</v>
      </c>
      <c r="I226" s="6" t="s">
        <v>473</v>
      </c>
      <c r="J226" s="6" t="s">
        <v>474</v>
      </c>
      <c r="K226" s="6" t="s">
        <v>20</v>
      </c>
      <c r="L226" s="6">
        <v>19</v>
      </c>
    </row>
    <row r="227" spans="1:66" ht="24.75" customHeight="1" x14ac:dyDescent="0.7">
      <c r="A227" s="40" t="s">
        <v>455</v>
      </c>
      <c r="B227" s="40" t="s">
        <v>359</v>
      </c>
      <c r="C227" s="50" t="s">
        <v>475</v>
      </c>
      <c r="D227" s="51">
        <v>227</v>
      </c>
      <c r="E227" s="16" t="str">
        <f t="shared" si="7"/>
        <v>Member+Member_Zip_Cd</v>
      </c>
      <c r="F227" s="39"/>
      <c r="G227" s="25"/>
      <c r="H227" s="8" t="s">
        <v>44</v>
      </c>
      <c r="I227" s="6" t="s">
        <v>476</v>
      </c>
      <c r="J227" s="6" t="s">
        <v>477</v>
      </c>
      <c r="K227" s="6" t="s">
        <v>32</v>
      </c>
      <c r="L227" s="6">
        <v>11</v>
      </c>
    </row>
    <row r="228" spans="1:66" ht="24.75" customHeight="1" x14ac:dyDescent="0.7">
      <c r="A228" s="40" t="s">
        <v>455</v>
      </c>
      <c r="B228" s="40" t="s">
        <v>359</v>
      </c>
      <c r="C228" s="50" t="s">
        <v>478</v>
      </c>
      <c r="D228" s="51">
        <v>228</v>
      </c>
      <c r="E228" s="16" t="str">
        <f t="shared" si="7"/>
        <v>Member+Member_Zip_Cd_3_Digit</v>
      </c>
      <c r="F228" s="39"/>
      <c r="G228" s="25"/>
      <c r="H228" s="8" t="s">
        <v>17</v>
      </c>
      <c r="I228" s="6" t="s">
        <v>476</v>
      </c>
      <c r="J228" s="6" t="s">
        <v>479</v>
      </c>
      <c r="K228" s="6" t="s">
        <v>32</v>
      </c>
      <c r="L228" s="6">
        <v>11</v>
      </c>
    </row>
    <row r="229" spans="1:66" ht="24.75" customHeight="1" x14ac:dyDescent="0.7">
      <c r="A229" s="40" t="s">
        <v>455</v>
      </c>
      <c r="B229" s="40" t="s">
        <v>359</v>
      </c>
      <c r="C229" s="6" t="s">
        <v>480</v>
      </c>
      <c r="D229" s="51">
        <v>229</v>
      </c>
      <c r="E229" s="16" t="str">
        <f t="shared" si="7"/>
        <v>Member+Member_HSR</v>
      </c>
      <c r="F229" s="39"/>
      <c r="G229" s="25" t="s">
        <v>16</v>
      </c>
      <c r="H229" s="8" t="s">
        <v>17</v>
      </c>
      <c r="I229" s="6"/>
      <c r="J229" s="6" t="s">
        <v>379</v>
      </c>
      <c r="K229" s="6" t="s">
        <v>20</v>
      </c>
      <c r="L229" s="6">
        <v>19</v>
      </c>
    </row>
    <row r="230" spans="1:66" ht="24.75" customHeight="1" x14ac:dyDescent="0.7">
      <c r="A230" s="40" t="s">
        <v>455</v>
      </c>
      <c r="B230" s="40" t="s">
        <v>359</v>
      </c>
      <c r="C230" s="6" t="s">
        <v>481</v>
      </c>
      <c r="D230" s="51">
        <v>230</v>
      </c>
      <c r="E230" s="16" t="str">
        <f t="shared" si="7"/>
        <v>Member+Member_URF</v>
      </c>
      <c r="F230" s="39"/>
      <c r="G230" s="25" t="s">
        <v>16</v>
      </c>
      <c r="H230" s="8" t="s">
        <v>17</v>
      </c>
      <c r="I230" s="6"/>
      <c r="J230" s="6" t="s">
        <v>377</v>
      </c>
      <c r="K230" s="6" t="s">
        <v>32</v>
      </c>
      <c r="L230" s="6">
        <v>8</v>
      </c>
    </row>
    <row r="231" spans="1:66" ht="24.75" customHeight="1" x14ac:dyDescent="0.7">
      <c r="A231" s="40" t="s">
        <v>455</v>
      </c>
      <c r="B231" s="40" t="s">
        <v>126</v>
      </c>
      <c r="C231" s="50" t="s">
        <v>482</v>
      </c>
      <c r="D231" s="51">
        <v>231</v>
      </c>
      <c r="E231" s="16" t="str">
        <f t="shared" ref="E231:E259" si="8">A231&amp;"+"&amp;C231</f>
        <v>Member+Ethnicity_1_Cd</v>
      </c>
      <c r="F231" s="39"/>
      <c r="G231" s="25" t="s">
        <v>16</v>
      </c>
      <c r="H231" s="8" t="s">
        <v>17</v>
      </c>
      <c r="I231" s="6" t="s">
        <v>483</v>
      </c>
      <c r="J231" s="6" t="s">
        <v>484</v>
      </c>
      <c r="K231" s="6" t="s">
        <v>32</v>
      </c>
      <c r="L231" s="6">
        <v>6</v>
      </c>
    </row>
    <row r="232" spans="1:66" ht="24.75" customHeight="1" x14ac:dyDescent="0.7">
      <c r="A232" s="40" t="s">
        <v>455</v>
      </c>
      <c r="B232" s="40" t="s">
        <v>126</v>
      </c>
      <c r="C232" s="50" t="s">
        <v>485</v>
      </c>
      <c r="D232" s="51">
        <v>232</v>
      </c>
      <c r="E232" s="16" t="str">
        <f t="shared" si="8"/>
        <v>Member+Ethnicity_2_Cd</v>
      </c>
      <c r="F232" s="39"/>
      <c r="G232" s="25" t="s">
        <v>16</v>
      </c>
      <c r="H232" s="8" t="s">
        <v>17</v>
      </c>
      <c r="I232" s="6" t="s">
        <v>486</v>
      </c>
      <c r="J232" s="6" t="s">
        <v>487</v>
      </c>
      <c r="K232" s="6" t="s">
        <v>32</v>
      </c>
      <c r="L232" s="6">
        <v>6</v>
      </c>
    </row>
    <row r="233" spans="1:66" s="30" customFormat="1" ht="24.75" customHeight="1" x14ac:dyDescent="0.7">
      <c r="A233" s="40" t="s">
        <v>455</v>
      </c>
      <c r="B233" s="40" t="s">
        <v>126</v>
      </c>
      <c r="C233" s="50" t="s">
        <v>488</v>
      </c>
      <c r="D233" s="51">
        <v>233</v>
      </c>
      <c r="E233" s="16" t="str">
        <f t="shared" si="8"/>
        <v>Member+Hispanic_Ind</v>
      </c>
      <c r="F233" s="39"/>
      <c r="G233" s="25" t="s">
        <v>16</v>
      </c>
      <c r="H233" s="8" t="s">
        <v>17</v>
      </c>
      <c r="I233" s="6" t="s">
        <v>489</v>
      </c>
      <c r="J233" s="6" t="s">
        <v>490</v>
      </c>
      <c r="K233" s="6" t="s">
        <v>32</v>
      </c>
      <c r="L233" s="6">
        <v>1</v>
      </c>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row>
    <row r="234" spans="1:66" s="30" customFormat="1" ht="24.75" customHeight="1" x14ac:dyDescent="0.7">
      <c r="A234" s="40" t="s">
        <v>455</v>
      </c>
      <c r="B234" s="40" t="s">
        <v>126</v>
      </c>
      <c r="C234" s="50" t="s">
        <v>491</v>
      </c>
      <c r="D234" s="51">
        <v>234</v>
      </c>
      <c r="E234" s="16" t="str">
        <f t="shared" si="8"/>
        <v>Member+Member_Gender_Cd</v>
      </c>
      <c r="F234" s="39"/>
      <c r="G234" s="25" t="s">
        <v>16</v>
      </c>
      <c r="H234" s="8" t="s">
        <v>17</v>
      </c>
      <c r="I234" s="6" t="s">
        <v>492</v>
      </c>
      <c r="J234" s="6" t="s">
        <v>272</v>
      </c>
      <c r="K234" s="6" t="s">
        <v>32</v>
      </c>
      <c r="L234" s="6">
        <v>1</v>
      </c>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row>
    <row r="235" spans="1:66" ht="24.75" customHeight="1" x14ac:dyDescent="0.7">
      <c r="A235" s="40" t="s">
        <v>455</v>
      </c>
      <c r="B235" s="40" t="s">
        <v>126</v>
      </c>
      <c r="C235" s="50" t="s">
        <v>493</v>
      </c>
      <c r="D235" s="51">
        <v>235</v>
      </c>
      <c r="E235" s="16" t="str">
        <f t="shared" si="8"/>
        <v>Member+Member_Subscriber_Rlp_Cd</v>
      </c>
      <c r="F235" s="39"/>
      <c r="G235" s="25" t="s">
        <v>16</v>
      </c>
      <c r="H235" s="8" t="s">
        <v>17</v>
      </c>
      <c r="I235" s="6" t="s">
        <v>494</v>
      </c>
      <c r="J235" s="6" t="s">
        <v>495</v>
      </c>
      <c r="K235" s="6" t="s">
        <v>32</v>
      </c>
      <c r="L235" s="6">
        <v>2</v>
      </c>
    </row>
    <row r="236" spans="1:66" ht="24.75" customHeight="1" x14ac:dyDescent="0.7">
      <c r="A236" s="40" t="s">
        <v>455</v>
      </c>
      <c r="B236" s="40" t="s">
        <v>126</v>
      </c>
      <c r="C236" s="50" t="s">
        <v>496</v>
      </c>
      <c r="D236" s="51">
        <v>236</v>
      </c>
      <c r="E236" s="16" t="str">
        <f t="shared" si="8"/>
        <v>Member+Other_Ethnicity</v>
      </c>
      <c r="F236" s="39"/>
      <c r="G236" s="25" t="s">
        <v>16</v>
      </c>
      <c r="H236" s="8" t="s">
        <v>17</v>
      </c>
      <c r="I236" s="6" t="s">
        <v>497</v>
      </c>
      <c r="J236" s="6" t="s">
        <v>498</v>
      </c>
      <c r="K236" s="6" t="s">
        <v>32</v>
      </c>
      <c r="L236" s="6">
        <v>20</v>
      </c>
    </row>
    <row r="237" spans="1:66" ht="24.75" customHeight="1" x14ac:dyDescent="0.7">
      <c r="A237" s="40" t="s">
        <v>455</v>
      </c>
      <c r="B237" s="40" t="s">
        <v>126</v>
      </c>
      <c r="C237" s="50" t="s">
        <v>499</v>
      </c>
      <c r="D237" s="51">
        <v>237</v>
      </c>
      <c r="E237" s="16" t="str">
        <f t="shared" si="8"/>
        <v>Member+Other_Race</v>
      </c>
      <c r="F237" s="39"/>
      <c r="G237" s="25" t="s">
        <v>16</v>
      </c>
      <c r="H237" s="8" t="s">
        <v>17</v>
      </c>
      <c r="I237" s="6" t="s">
        <v>500</v>
      </c>
      <c r="J237" s="6" t="s">
        <v>501</v>
      </c>
      <c r="K237" s="6" t="s">
        <v>32</v>
      </c>
      <c r="L237" s="6">
        <v>15</v>
      </c>
    </row>
    <row r="238" spans="1:66" ht="24.75" customHeight="1" x14ac:dyDescent="0.7">
      <c r="A238" s="40" t="s">
        <v>455</v>
      </c>
      <c r="B238" s="40" t="s">
        <v>126</v>
      </c>
      <c r="C238" s="6" t="s">
        <v>183</v>
      </c>
      <c r="D238" s="51">
        <v>238</v>
      </c>
      <c r="E238" s="16" t="str">
        <f t="shared" si="8"/>
        <v>Member+Payer_Cd</v>
      </c>
      <c r="F238" s="39"/>
      <c r="G238" s="25"/>
      <c r="H238" s="8" t="s">
        <v>105</v>
      </c>
      <c r="I238" s="6" t="s">
        <v>502</v>
      </c>
      <c r="J238" s="6" t="s">
        <v>185</v>
      </c>
      <c r="K238" s="6" t="s">
        <v>32</v>
      </c>
      <c r="L238" s="6">
        <v>8</v>
      </c>
    </row>
    <row r="239" spans="1:66" ht="24.75" customHeight="1" x14ac:dyDescent="0.7">
      <c r="A239" s="40" t="s">
        <v>455</v>
      </c>
      <c r="B239" s="40" t="s">
        <v>126</v>
      </c>
      <c r="C239" s="50" t="s">
        <v>503</v>
      </c>
      <c r="D239" s="51">
        <v>239</v>
      </c>
      <c r="E239" s="16" t="str">
        <f t="shared" si="8"/>
        <v>Member+Race_1_Cd</v>
      </c>
      <c r="F239" s="39"/>
      <c r="G239" s="25" t="s">
        <v>16</v>
      </c>
      <c r="H239" s="8" t="s">
        <v>17</v>
      </c>
      <c r="I239" s="6" t="s">
        <v>504</v>
      </c>
      <c r="J239" s="22" t="s">
        <v>505</v>
      </c>
      <c r="K239" s="6" t="s">
        <v>32</v>
      </c>
      <c r="L239" s="6">
        <v>6</v>
      </c>
    </row>
    <row r="240" spans="1:66" ht="24.75" customHeight="1" x14ac:dyDescent="0.7">
      <c r="A240" s="40" t="s">
        <v>455</v>
      </c>
      <c r="B240" s="40" t="s">
        <v>126</v>
      </c>
      <c r="C240" s="50" t="s">
        <v>506</v>
      </c>
      <c r="D240" s="51">
        <v>240</v>
      </c>
      <c r="E240" s="16" t="str">
        <f t="shared" si="8"/>
        <v>Member+Race_2_Cd</v>
      </c>
      <c r="F240" s="39"/>
      <c r="G240" s="25" t="s">
        <v>16</v>
      </c>
      <c r="H240" s="8" t="s">
        <v>17</v>
      </c>
      <c r="I240" s="6" t="s">
        <v>507</v>
      </c>
      <c r="J240" s="6" t="s">
        <v>508</v>
      </c>
      <c r="K240" s="6" t="s">
        <v>32</v>
      </c>
      <c r="L240" s="6">
        <v>6</v>
      </c>
    </row>
    <row r="241" spans="1:12" ht="24.75" customHeight="1" x14ac:dyDescent="0.7">
      <c r="A241" s="40" t="s">
        <v>509</v>
      </c>
      <c r="B241" s="40" t="s">
        <v>14</v>
      </c>
      <c r="C241" s="50" t="s">
        <v>23</v>
      </c>
      <c r="D241" s="51">
        <v>241</v>
      </c>
      <c r="E241" s="16" t="str">
        <f t="shared" ref="E241:E250" si="9">A241&amp;"+"&amp;C241</f>
        <v>Member_Composite+Member_Composite_ID</v>
      </c>
      <c r="F241" s="39" t="str">
        <f t="array" ref="F241">IF(AND($G$241:$G$259="",G5="",G70="",G260="",G264="",G304="",G340="",G385=""),"","X")</f>
        <v>X</v>
      </c>
      <c r="G241" s="25" t="s">
        <v>16</v>
      </c>
      <c r="H241" s="8" t="s">
        <v>17</v>
      </c>
      <c r="I241" s="6" t="s">
        <v>18</v>
      </c>
      <c r="J241" s="6" t="s">
        <v>24</v>
      </c>
      <c r="K241" s="6" t="s">
        <v>20</v>
      </c>
      <c r="L241" s="6">
        <v>19</v>
      </c>
    </row>
    <row r="242" spans="1:12" ht="24.75" customHeight="1" x14ac:dyDescent="0.7">
      <c r="A242" s="40" t="s">
        <v>509</v>
      </c>
      <c r="B242" s="40" t="s">
        <v>42</v>
      </c>
      <c r="C242" s="50" t="s">
        <v>456</v>
      </c>
      <c r="D242" s="51">
        <v>242</v>
      </c>
      <c r="E242" s="16" t="str">
        <f t="shared" si="9"/>
        <v>Member_Composite+Member_DOB</v>
      </c>
      <c r="F242" s="39"/>
      <c r="G242" s="25"/>
      <c r="H242" s="8" t="s">
        <v>44</v>
      </c>
      <c r="I242" s="6"/>
      <c r="J242" s="6" t="s">
        <v>457</v>
      </c>
      <c r="K242" s="6" t="s">
        <v>42</v>
      </c>
      <c r="L242" s="6">
        <v>10</v>
      </c>
    </row>
    <row r="243" spans="1:12" ht="24.75" customHeight="1" x14ac:dyDescent="0.7">
      <c r="A243" s="40" t="s">
        <v>509</v>
      </c>
      <c r="B243" s="40" t="s">
        <v>42</v>
      </c>
      <c r="C243" s="50" t="s">
        <v>458</v>
      </c>
      <c r="D243" s="51">
        <v>243</v>
      </c>
      <c r="E243" s="16" t="str">
        <f t="shared" si="9"/>
        <v>Member_Composite+Member_DOB_Day</v>
      </c>
      <c r="F243" s="39"/>
      <c r="G243" s="25"/>
      <c r="H243" s="8" t="s">
        <v>44</v>
      </c>
      <c r="I243" s="6" t="s">
        <v>18</v>
      </c>
      <c r="J243" s="6" t="s">
        <v>460</v>
      </c>
      <c r="K243" s="6" t="s">
        <v>20</v>
      </c>
      <c r="L243" s="6">
        <v>19</v>
      </c>
    </row>
    <row r="244" spans="1:12" ht="24.75" customHeight="1" x14ac:dyDescent="0.7">
      <c r="A244" s="40" t="s">
        <v>509</v>
      </c>
      <c r="B244" s="40" t="s">
        <v>42</v>
      </c>
      <c r="C244" s="50" t="s">
        <v>461</v>
      </c>
      <c r="D244" s="51">
        <v>244</v>
      </c>
      <c r="E244" s="16" t="str">
        <f t="shared" si="9"/>
        <v>Member_Composite+Member_DOB_Month</v>
      </c>
      <c r="F244" s="39"/>
      <c r="G244" s="25"/>
      <c r="H244" s="8" t="s">
        <v>44</v>
      </c>
      <c r="I244" s="6" t="s">
        <v>18</v>
      </c>
      <c r="J244" s="6" t="s">
        <v>462</v>
      </c>
      <c r="K244" s="6" t="s">
        <v>20</v>
      </c>
      <c r="L244" s="6">
        <v>19</v>
      </c>
    </row>
    <row r="245" spans="1:12" ht="24.75" customHeight="1" x14ac:dyDescent="0.7">
      <c r="A245" s="40" t="s">
        <v>509</v>
      </c>
      <c r="B245" s="40" t="s">
        <v>42</v>
      </c>
      <c r="C245" s="50" t="s">
        <v>463</v>
      </c>
      <c r="D245" s="51">
        <v>245</v>
      </c>
      <c r="E245" s="16" t="str">
        <f t="shared" si="9"/>
        <v>Member_Composite+Member_DOB_Year</v>
      </c>
      <c r="F245" s="39"/>
      <c r="G245" s="25" t="s">
        <v>16</v>
      </c>
      <c r="H245" s="8" t="s">
        <v>17</v>
      </c>
      <c r="I245" s="6" t="s">
        <v>18</v>
      </c>
      <c r="J245" s="6" t="s">
        <v>464</v>
      </c>
      <c r="K245" s="6" t="s">
        <v>20</v>
      </c>
      <c r="L245" s="6">
        <v>19</v>
      </c>
    </row>
    <row r="246" spans="1:12" ht="24.75" customHeight="1" x14ac:dyDescent="0.7">
      <c r="A246" s="40" t="s">
        <v>509</v>
      </c>
      <c r="B246" s="40" t="s">
        <v>359</v>
      </c>
      <c r="C246" s="50" t="s">
        <v>468</v>
      </c>
      <c r="D246" s="51">
        <v>246</v>
      </c>
      <c r="E246" s="16" t="str">
        <f t="shared" si="9"/>
        <v>Member_Composite+Member_State_Cd</v>
      </c>
      <c r="F246" s="39"/>
      <c r="G246" s="25"/>
      <c r="H246" s="8" t="s">
        <v>17</v>
      </c>
      <c r="I246" s="6" t="s">
        <v>469</v>
      </c>
      <c r="J246" s="6" t="s">
        <v>470</v>
      </c>
      <c r="K246" s="6" t="s">
        <v>32</v>
      </c>
      <c r="L246" s="6">
        <v>2</v>
      </c>
    </row>
    <row r="247" spans="1:12" ht="24.75" customHeight="1" x14ac:dyDescent="0.7">
      <c r="A247" s="40" t="s">
        <v>509</v>
      </c>
      <c r="B247" s="40" t="s">
        <v>359</v>
      </c>
      <c r="C247" s="50" t="s">
        <v>475</v>
      </c>
      <c r="D247" s="51">
        <v>247</v>
      </c>
      <c r="E247" s="16" t="str">
        <f t="shared" si="9"/>
        <v>Member_Composite+Member_Zip_Cd</v>
      </c>
      <c r="F247" s="39"/>
      <c r="G247" s="25"/>
      <c r="H247" s="8" t="s">
        <v>44</v>
      </c>
      <c r="I247" s="6" t="s">
        <v>476</v>
      </c>
      <c r="J247" s="6" t="s">
        <v>477</v>
      </c>
      <c r="K247" s="6" t="s">
        <v>32</v>
      </c>
      <c r="L247" s="6">
        <v>11</v>
      </c>
    </row>
    <row r="248" spans="1:12" ht="24.75" customHeight="1" x14ac:dyDescent="0.7">
      <c r="A248" s="40" t="s">
        <v>509</v>
      </c>
      <c r="B248" s="40" t="s">
        <v>359</v>
      </c>
      <c r="C248" s="50" t="s">
        <v>478</v>
      </c>
      <c r="D248" s="51">
        <v>248</v>
      </c>
      <c r="E248" s="16" t="str">
        <f t="shared" si="9"/>
        <v>Member_Composite+Member_Zip_Cd_3_Digit</v>
      </c>
      <c r="F248" s="39"/>
      <c r="G248" s="25"/>
      <c r="H248" s="8" t="s">
        <v>17</v>
      </c>
      <c r="I248" s="6" t="s">
        <v>18</v>
      </c>
      <c r="J248" s="6" t="s">
        <v>479</v>
      </c>
      <c r="K248" s="6" t="s">
        <v>32</v>
      </c>
      <c r="L248" s="6">
        <v>11</v>
      </c>
    </row>
    <row r="249" spans="1:12" ht="24.75" customHeight="1" x14ac:dyDescent="0.7">
      <c r="A249" s="40" t="s">
        <v>509</v>
      </c>
      <c r="B249" s="40" t="s">
        <v>359</v>
      </c>
      <c r="C249" s="6" t="s">
        <v>480</v>
      </c>
      <c r="D249" s="51">
        <v>249</v>
      </c>
      <c r="E249" s="16" t="str">
        <f t="shared" si="9"/>
        <v>Member_Composite+Member_HSR</v>
      </c>
      <c r="F249" s="39"/>
      <c r="G249" s="25" t="s">
        <v>16</v>
      </c>
      <c r="H249" s="8" t="s">
        <v>17</v>
      </c>
      <c r="I249" s="6"/>
      <c r="J249" s="6" t="s">
        <v>379</v>
      </c>
      <c r="K249" s="6" t="s">
        <v>20</v>
      </c>
      <c r="L249" s="6">
        <v>19</v>
      </c>
    </row>
    <row r="250" spans="1:12" ht="24.75" customHeight="1" x14ac:dyDescent="0.7">
      <c r="A250" s="40" t="s">
        <v>509</v>
      </c>
      <c r="B250" s="40" t="s">
        <v>359</v>
      </c>
      <c r="C250" s="6" t="s">
        <v>481</v>
      </c>
      <c r="D250" s="51">
        <v>250</v>
      </c>
      <c r="E250" s="16" t="str">
        <f t="shared" si="9"/>
        <v>Member_Composite+Member_URF</v>
      </c>
      <c r="F250" s="39"/>
      <c r="G250" s="25" t="s">
        <v>16</v>
      </c>
      <c r="H250" s="8" t="s">
        <v>17</v>
      </c>
      <c r="I250" s="6"/>
      <c r="J250" s="6" t="s">
        <v>377</v>
      </c>
      <c r="K250" s="6" t="s">
        <v>32</v>
      </c>
      <c r="L250" s="6">
        <v>8</v>
      </c>
    </row>
    <row r="251" spans="1:12" ht="24.75" customHeight="1" x14ac:dyDescent="0.7">
      <c r="A251" s="40" t="s">
        <v>509</v>
      </c>
      <c r="B251" s="40" t="s">
        <v>126</v>
      </c>
      <c r="C251" s="50" t="s">
        <v>482</v>
      </c>
      <c r="D251" s="51">
        <v>251</v>
      </c>
      <c r="E251" s="16" t="str">
        <f t="shared" si="8"/>
        <v>Member_Composite+Ethnicity_1_Cd</v>
      </c>
      <c r="F251" s="39"/>
      <c r="G251" s="25" t="s">
        <v>16</v>
      </c>
      <c r="H251" s="8" t="s">
        <v>17</v>
      </c>
      <c r="I251" s="6" t="s">
        <v>483</v>
      </c>
      <c r="J251" s="6" t="s">
        <v>484</v>
      </c>
      <c r="K251" s="6" t="s">
        <v>32</v>
      </c>
      <c r="L251" s="6">
        <v>6</v>
      </c>
    </row>
    <row r="252" spans="1:12" ht="24.75" customHeight="1" x14ac:dyDescent="0.7">
      <c r="A252" s="40" t="s">
        <v>509</v>
      </c>
      <c r="B252" s="40" t="s">
        <v>126</v>
      </c>
      <c r="C252" s="50" t="s">
        <v>485</v>
      </c>
      <c r="D252" s="51">
        <v>252</v>
      </c>
      <c r="E252" s="16" t="str">
        <f t="shared" si="8"/>
        <v>Member_Composite+Ethnicity_2_Cd</v>
      </c>
      <c r="F252" s="39"/>
      <c r="G252" s="25" t="s">
        <v>16</v>
      </c>
      <c r="H252" s="8" t="s">
        <v>17</v>
      </c>
      <c r="I252" s="6" t="s">
        <v>486</v>
      </c>
      <c r="J252" s="6" t="s">
        <v>487</v>
      </c>
      <c r="K252" s="6" t="s">
        <v>32</v>
      </c>
      <c r="L252" s="6">
        <v>6</v>
      </c>
    </row>
    <row r="253" spans="1:12" ht="24.75" customHeight="1" x14ac:dyDescent="0.7">
      <c r="A253" s="40" t="s">
        <v>509</v>
      </c>
      <c r="B253" s="40" t="s">
        <v>126</v>
      </c>
      <c r="C253" s="50" t="s">
        <v>488</v>
      </c>
      <c r="D253" s="51">
        <v>253</v>
      </c>
      <c r="E253" s="16" t="str">
        <f t="shared" si="8"/>
        <v>Member_Composite+Hispanic_Ind</v>
      </c>
      <c r="F253" s="39"/>
      <c r="G253" s="25" t="s">
        <v>16</v>
      </c>
      <c r="H253" s="8" t="s">
        <v>17</v>
      </c>
      <c r="I253" s="6" t="s">
        <v>489</v>
      </c>
      <c r="J253" s="6" t="s">
        <v>490</v>
      </c>
      <c r="K253" s="6" t="s">
        <v>32</v>
      </c>
      <c r="L253" s="6">
        <v>1</v>
      </c>
    </row>
    <row r="254" spans="1:12" ht="24.75" customHeight="1" x14ac:dyDescent="0.7">
      <c r="A254" s="40" t="s">
        <v>509</v>
      </c>
      <c r="B254" s="40" t="s">
        <v>126</v>
      </c>
      <c r="C254" s="50" t="s">
        <v>491</v>
      </c>
      <c r="D254" s="51">
        <v>254</v>
      </c>
      <c r="E254" s="16" t="str">
        <f t="shared" si="8"/>
        <v>Member_Composite+Member_Gender_Cd</v>
      </c>
      <c r="F254" s="39"/>
      <c r="G254" s="25" t="s">
        <v>16</v>
      </c>
      <c r="H254" s="8" t="s">
        <v>17</v>
      </c>
      <c r="I254" s="6" t="s">
        <v>492</v>
      </c>
      <c r="J254" s="6" t="s">
        <v>272</v>
      </c>
      <c r="K254" s="6" t="s">
        <v>32</v>
      </c>
      <c r="L254" s="6">
        <v>1</v>
      </c>
    </row>
    <row r="255" spans="1:12" ht="24.75" customHeight="1" x14ac:dyDescent="0.7">
      <c r="A255" s="40" t="s">
        <v>509</v>
      </c>
      <c r="B255" s="40" t="s">
        <v>126</v>
      </c>
      <c r="C255" s="50" t="s">
        <v>493</v>
      </c>
      <c r="D255" s="51">
        <v>255</v>
      </c>
      <c r="E255" s="16" t="str">
        <f t="shared" si="8"/>
        <v>Member_Composite+Member_Subscriber_Rlp_Cd</v>
      </c>
      <c r="F255" s="39"/>
      <c r="G255" s="25" t="s">
        <v>16</v>
      </c>
      <c r="H255" s="8" t="s">
        <v>17</v>
      </c>
      <c r="I255" s="6" t="s">
        <v>494</v>
      </c>
      <c r="J255" s="6" t="s">
        <v>495</v>
      </c>
      <c r="K255" s="6" t="s">
        <v>32</v>
      </c>
      <c r="L255" s="6">
        <v>2</v>
      </c>
    </row>
    <row r="256" spans="1:12" ht="24.75" customHeight="1" x14ac:dyDescent="0.7">
      <c r="A256" s="40" t="s">
        <v>509</v>
      </c>
      <c r="B256" s="40" t="s">
        <v>126</v>
      </c>
      <c r="C256" s="50" t="s">
        <v>496</v>
      </c>
      <c r="D256" s="51">
        <v>256</v>
      </c>
      <c r="E256" s="16" t="str">
        <f t="shared" si="8"/>
        <v>Member_Composite+Other_Ethnicity</v>
      </c>
      <c r="F256" s="39"/>
      <c r="G256" s="25" t="s">
        <v>16</v>
      </c>
      <c r="H256" s="8" t="s">
        <v>17</v>
      </c>
      <c r="I256" s="6" t="s">
        <v>497</v>
      </c>
      <c r="J256" s="6" t="s">
        <v>498</v>
      </c>
      <c r="K256" s="6" t="s">
        <v>32</v>
      </c>
      <c r="L256" s="6">
        <v>20</v>
      </c>
    </row>
    <row r="257" spans="1:12" ht="24.75" customHeight="1" x14ac:dyDescent="0.7">
      <c r="A257" s="40" t="s">
        <v>509</v>
      </c>
      <c r="B257" s="40" t="s">
        <v>126</v>
      </c>
      <c r="C257" s="50" t="s">
        <v>499</v>
      </c>
      <c r="D257" s="51">
        <v>257</v>
      </c>
      <c r="E257" s="16" t="str">
        <f t="shared" si="8"/>
        <v>Member_Composite+Other_Race</v>
      </c>
      <c r="F257" s="39"/>
      <c r="G257" s="25" t="s">
        <v>16</v>
      </c>
      <c r="H257" s="8" t="s">
        <v>17</v>
      </c>
      <c r="I257" s="6" t="s">
        <v>500</v>
      </c>
      <c r="J257" s="6" t="s">
        <v>501</v>
      </c>
      <c r="K257" s="6" t="s">
        <v>32</v>
      </c>
      <c r="L257" s="6">
        <v>15</v>
      </c>
    </row>
    <row r="258" spans="1:12" ht="24.75" customHeight="1" x14ac:dyDescent="0.7">
      <c r="A258" s="40" t="s">
        <v>509</v>
      </c>
      <c r="B258" s="40" t="s">
        <v>126</v>
      </c>
      <c r="C258" s="50" t="s">
        <v>503</v>
      </c>
      <c r="D258" s="51">
        <v>258</v>
      </c>
      <c r="E258" s="16" t="str">
        <f t="shared" si="8"/>
        <v>Member_Composite+Race_1_Cd</v>
      </c>
      <c r="F258" s="39"/>
      <c r="G258" s="25" t="s">
        <v>16</v>
      </c>
      <c r="H258" s="8" t="s">
        <v>17</v>
      </c>
      <c r="I258" s="6" t="s">
        <v>504</v>
      </c>
      <c r="J258" s="6" t="s">
        <v>505</v>
      </c>
      <c r="K258" s="6" t="s">
        <v>32</v>
      </c>
      <c r="L258" s="6">
        <v>6</v>
      </c>
    </row>
    <row r="259" spans="1:12" ht="24.75" customHeight="1" x14ac:dyDescent="0.7">
      <c r="A259" s="40" t="s">
        <v>509</v>
      </c>
      <c r="B259" s="40" t="s">
        <v>126</v>
      </c>
      <c r="C259" s="50" t="s">
        <v>506</v>
      </c>
      <c r="D259" s="51">
        <v>259</v>
      </c>
      <c r="E259" s="16" t="str">
        <f t="shared" si="8"/>
        <v>Member_Composite+Race_2_Cd</v>
      </c>
      <c r="F259" s="39"/>
      <c r="G259" s="25" t="s">
        <v>16</v>
      </c>
      <c r="H259" s="8" t="s">
        <v>17</v>
      </c>
      <c r="I259" s="6" t="s">
        <v>507</v>
      </c>
      <c r="J259" s="6" t="s">
        <v>508</v>
      </c>
      <c r="K259" s="6" t="s">
        <v>32</v>
      </c>
      <c r="L259" s="6">
        <v>6</v>
      </c>
    </row>
    <row r="260" spans="1:12" ht="24.75" customHeight="1" x14ac:dyDescent="0.7">
      <c r="A260" s="40" t="s">
        <v>510</v>
      </c>
      <c r="B260" s="40" t="s">
        <v>14</v>
      </c>
      <c r="C260" s="50" t="s">
        <v>23</v>
      </c>
      <c r="D260" s="51">
        <v>260</v>
      </c>
      <c r="E260" s="16" t="str">
        <f t="shared" ref="E260:E292" si="10">A260&amp;"+"&amp;C260</f>
        <v>Member_to_Member_Composite_Crosswalk+Member_Composite_ID</v>
      </c>
      <c r="F260" s="39" t="str">
        <f t="array" ref="F260">IF(AND($G$260:$G$262=""),"","X")</f>
        <v>X</v>
      </c>
      <c r="G260" s="25" t="s">
        <v>16</v>
      </c>
      <c r="H260" s="8" t="s">
        <v>17</v>
      </c>
      <c r="I260" s="6" t="s">
        <v>18</v>
      </c>
      <c r="J260" s="6" t="s">
        <v>24</v>
      </c>
      <c r="K260" s="6" t="s">
        <v>20</v>
      </c>
      <c r="L260" s="6">
        <v>19</v>
      </c>
    </row>
    <row r="261" spans="1:12" ht="24.75" customHeight="1" x14ac:dyDescent="0.7">
      <c r="A261" s="40" t="s">
        <v>510</v>
      </c>
      <c r="B261" s="40" t="s">
        <v>14</v>
      </c>
      <c r="C261" s="50" t="s">
        <v>25</v>
      </c>
      <c r="D261" s="51">
        <v>261</v>
      </c>
      <c r="E261" s="16" t="str">
        <f t="shared" si="10"/>
        <v>Member_to_Member_Composite_Crosswalk+Member_ID</v>
      </c>
      <c r="F261" s="39" t="str">
        <f t="array" ref="F261">IF(AND($G$260:$G$262=""),"","X")</f>
        <v>X</v>
      </c>
      <c r="G261" s="25" t="s">
        <v>16</v>
      </c>
      <c r="H261" s="8" t="s">
        <v>17</v>
      </c>
      <c r="I261" s="6" t="s">
        <v>382</v>
      </c>
      <c r="J261" s="6" t="s">
        <v>27</v>
      </c>
      <c r="K261" s="6" t="s">
        <v>20</v>
      </c>
      <c r="L261" s="6">
        <v>19</v>
      </c>
    </row>
    <row r="262" spans="1:12" ht="24.75" customHeight="1" x14ac:dyDescent="0.7">
      <c r="A262" s="40" t="s">
        <v>510</v>
      </c>
      <c r="B262" s="40" t="s">
        <v>42</v>
      </c>
      <c r="C262" s="50" t="s">
        <v>511</v>
      </c>
      <c r="D262" s="51">
        <v>262</v>
      </c>
      <c r="E262" s="16" t="str">
        <f t="shared" si="10"/>
        <v>Member_to_Member_Composite_Crosswalk+Effective_Date</v>
      </c>
      <c r="F262" s="39" t="str">
        <f t="array" ref="F262">IF(AND($G$260:$G$262=""),"","X")</f>
        <v>X</v>
      </c>
      <c r="G262" s="25" t="s">
        <v>16</v>
      </c>
      <c r="H262" s="8" t="s">
        <v>17</v>
      </c>
      <c r="I262" s="6" t="s">
        <v>18</v>
      </c>
      <c r="J262" s="6" t="s">
        <v>512</v>
      </c>
      <c r="K262" s="6" t="s">
        <v>42</v>
      </c>
      <c r="L262" s="6">
        <v>10</v>
      </c>
    </row>
    <row r="263" spans="1:12" ht="24.75" customHeight="1" x14ac:dyDescent="0.7">
      <c r="A263" s="40" t="s">
        <v>513</v>
      </c>
      <c r="B263" s="40" t="s">
        <v>14</v>
      </c>
      <c r="C263" s="50" t="s">
        <v>21</v>
      </c>
      <c r="D263" s="51">
        <v>263</v>
      </c>
      <c r="E263" s="16" t="str">
        <f t="shared" si="10"/>
        <v>Pharmacy_Claims_Header+Claim_ID</v>
      </c>
      <c r="F263" s="39" t="str">
        <f t="array" ref="F263">IF(AND($G$263:$G$302=""),"","X")</f>
        <v>X</v>
      </c>
      <c r="G263" s="25" t="s">
        <v>16</v>
      </c>
      <c r="H263" s="8" t="s">
        <v>17</v>
      </c>
      <c r="I263" s="6" t="s">
        <v>18</v>
      </c>
      <c r="J263" s="6" t="s">
        <v>514</v>
      </c>
      <c r="K263" s="6" t="s">
        <v>20</v>
      </c>
      <c r="L263" s="6">
        <v>19</v>
      </c>
    </row>
    <row r="264" spans="1:12" ht="24.75" customHeight="1" x14ac:dyDescent="0.7">
      <c r="A264" s="40" t="s">
        <v>513</v>
      </c>
      <c r="B264" s="40" t="s">
        <v>14</v>
      </c>
      <c r="C264" s="50" t="s">
        <v>23</v>
      </c>
      <c r="D264" s="51">
        <v>264</v>
      </c>
      <c r="E264" s="16" t="str">
        <f t="shared" si="10"/>
        <v>Pharmacy_Claims_Header+Member_Composite_ID</v>
      </c>
      <c r="F264" s="39" t="str">
        <f t="array" ref="F264">IF(AND($G$263:$G$302=""),"","X")</f>
        <v>X</v>
      </c>
      <c r="G264" s="25" t="s">
        <v>16</v>
      </c>
      <c r="H264" s="8" t="s">
        <v>17</v>
      </c>
      <c r="I264" s="6" t="s">
        <v>18</v>
      </c>
      <c r="J264" s="6" t="s">
        <v>24</v>
      </c>
      <c r="K264" s="6" t="s">
        <v>20</v>
      </c>
      <c r="L264" s="6">
        <v>19</v>
      </c>
    </row>
    <row r="265" spans="1:12" ht="24.75" customHeight="1" x14ac:dyDescent="0.7">
      <c r="A265" s="40" t="s">
        <v>513</v>
      </c>
      <c r="B265" s="40" t="s">
        <v>14</v>
      </c>
      <c r="C265" s="50" t="s">
        <v>25</v>
      </c>
      <c r="D265" s="51">
        <v>265</v>
      </c>
      <c r="E265" s="16" t="str">
        <f t="shared" si="10"/>
        <v>Pharmacy_Claims_Header+Member_ID</v>
      </c>
      <c r="F265" s="39" t="str">
        <f t="array" ref="F265">IF(AND($G$263:$G$302=""),"","X")</f>
        <v>X</v>
      </c>
      <c r="G265" s="25" t="s">
        <v>16</v>
      </c>
      <c r="H265" s="8" t="s">
        <v>17</v>
      </c>
      <c r="I265" s="6" t="s">
        <v>515</v>
      </c>
      <c r="J265" s="6" t="s">
        <v>27</v>
      </c>
      <c r="K265" s="6" t="s">
        <v>20</v>
      </c>
      <c r="L265" s="6">
        <v>19</v>
      </c>
    </row>
    <row r="266" spans="1:12" ht="24.75" customHeight="1" x14ac:dyDescent="0.7">
      <c r="A266" s="40" t="s">
        <v>513</v>
      </c>
      <c r="B266" s="40" t="s">
        <v>14</v>
      </c>
      <c r="C266" s="50" t="s">
        <v>516</v>
      </c>
      <c r="D266" s="51">
        <v>266</v>
      </c>
      <c r="E266" s="16" t="str">
        <f>A266&amp;"+"&amp;C266</f>
        <v>Pharmacy_Claims_Header+Prescribing_Provider_ID</v>
      </c>
      <c r="F266" s="39" t="str">
        <f t="array" ref="F266">IF(AND($G$263:$G$302=""),"","X")</f>
        <v>X</v>
      </c>
      <c r="G266" s="25" t="s">
        <v>16</v>
      </c>
      <c r="H266" s="8" t="s">
        <v>17</v>
      </c>
      <c r="I266" s="6"/>
      <c r="J266" s="6" t="s">
        <v>517</v>
      </c>
      <c r="K266" s="6" t="s">
        <v>20</v>
      </c>
      <c r="L266" s="6">
        <v>19</v>
      </c>
    </row>
    <row r="267" spans="1:12" ht="24.75" customHeight="1" x14ac:dyDescent="0.7">
      <c r="A267" s="40" t="s">
        <v>513</v>
      </c>
      <c r="B267" s="40" t="s">
        <v>42</v>
      </c>
      <c r="C267" s="50" t="s">
        <v>518</v>
      </c>
      <c r="D267" s="51">
        <v>267</v>
      </c>
      <c r="E267" s="16" t="str">
        <f t="shared" si="10"/>
        <v>Pharmacy_Claims_Header+Rx_Fill_Date_First</v>
      </c>
      <c r="F267" s="39"/>
      <c r="G267" s="25" t="s">
        <v>16</v>
      </c>
      <c r="H267" s="8" t="s">
        <v>44</v>
      </c>
      <c r="I267" s="6"/>
      <c r="J267" s="6" t="s">
        <v>519</v>
      </c>
      <c r="K267" s="6" t="s">
        <v>42</v>
      </c>
      <c r="L267" s="6">
        <v>10</v>
      </c>
    </row>
    <row r="268" spans="1:12" ht="24.75" customHeight="1" x14ac:dyDescent="0.7">
      <c r="A268" s="40" t="s">
        <v>513</v>
      </c>
      <c r="B268" s="40" t="s">
        <v>42</v>
      </c>
      <c r="C268" s="50" t="s">
        <v>520</v>
      </c>
      <c r="D268" s="51">
        <v>268</v>
      </c>
      <c r="E268" s="16" t="str">
        <f t="shared" si="10"/>
        <v>Pharmacy_Claims_Header+Rx_Fill_Date_First_Day</v>
      </c>
      <c r="F268" s="39"/>
      <c r="G268" s="25"/>
      <c r="H268" s="8" t="s">
        <v>44</v>
      </c>
      <c r="I268" s="6" t="s">
        <v>521</v>
      </c>
      <c r="J268" s="6" t="s">
        <v>522</v>
      </c>
      <c r="K268" s="6" t="s">
        <v>49</v>
      </c>
      <c r="L268" s="6">
        <v>18</v>
      </c>
    </row>
    <row r="269" spans="1:12" ht="24.75" customHeight="1" x14ac:dyDescent="0.7">
      <c r="A269" s="40" t="s">
        <v>513</v>
      </c>
      <c r="B269" s="40" t="s">
        <v>42</v>
      </c>
      <c r="C269" s="50" t="s">
        <v>523</v>
      </c>
      <c r="D269" s="51">
        <v>269</v>
      </c>
      <c r="E269" s="16" t="str">
        <f t="shared" si="10"/>
        <v>Pharmacy_Claims_Header+Rx_Fill_Date_First_Month</v>
      </c>
      <c r="F269" s="39"/>
      <c r="G269" s="25"/>
      <c r="H269" s="8" t="s">
        <v>44</v>
      </c>
      <c r="I269" s="6" t="s">
        <v>521</v>
      </c>
      <c r="J269" s="6" t="s">
        <v>524</v>
      </c>
      <c r="K269" s="6" t="s">
        <v>49</v>
      </c>
      <c r="L269" s="6">
        <v>18</v>
      </c>
    </row>
    <row r="270" spans="1:12" ht="24.75" customHeight="1" x14ac:dyDescent="0.7">
      <c r="A270" s="40" t="s">
        <v>513</v>
      </c>
      <c r="B270" s="40" t="s">
        <v>42</v>
      </c>
      <c r="C270" s="50" t="s">
        <v>525</v>
      </c>
      <c r="D270" s="51">
        <v>270</v>
      </c>
      <c r="E270" s="16" t="str">
        <f t="shared" si="10"/>
        <v>Pharmacy_Claims_Header+Rx_Fill_Date_First_Year</v>
      </c>
      <c r="F270" s="39"/>
      <c r="G270" s="25"/>
      <c r="H270" s="8" t="s">
        <v>17</v>
      </c>
      <c r="I270" s="6" t="s">
        <v>521</v>
      </c>
      <c r="J270" s="6" t="s">
        <v>526</v>
      </c>
      <c r="K270" s="6" t="s">
        <v>49</v>
      </c>
      <c r="L270" s="6">
        <v>18</v>
      </c>
    </row>
    <row r="271" spans="1:12" ht="24.75" customHeight="1" x14ac:dyDescent="0.7">
      <c r="A271" s="40" t="s">
        <v>513</v>
      </c>
      <c r="B271" s="40" t="s">
        <v>42</v>
      </c>
      <c r="C271" s="50" t="s">
        <v>527</v>
      </c>
      <c r="D271" s="51">
        <v>271</v>
      </c>
      <c r="E271" s="16" t="str">
        <f t="shared" si="10"/>
        <v>Pharmacy_Claims_Header+Rx_Fill_Date_Latest</v>
      </c>
      <c r="F271" s="39"/>
      <c r="G271" s="25" t="s">
        <v>16</v>
      </c>
      <c r="H271" s="8" t="s">
        <v>44</v>
      </c>
      <c r="I271" s="6"/>
      <c r="J271" s="6" t="s">
        <v>528</v>
      </c>
      <c r="K271" s="6" t="s">
        <v>42</v>
      </c>
      <c r="L271" s="6">
        <v>10</v>
      </c>
    </row>
    <row r="272" spans="1:12" ht="24.75" customHeight="1" x14ac:dyDescent="0.7">
      <c r="A272" s="40" t="s">
        <v>513</v>
      </c>
      <c r="B272" s="40" t="s">
        <v>42</v>
      </c>
      <c r="C272" s="50" t="s">
        <v>529</v>
      </c>
      <c r="D272" s="51">
        <v>272</v>
      </c>
      <c r="E272" s="16" t="str">
        <f t="shared" si="10"/>
        <v>Pharmacy_Claims_Header+Rx_Fill_Date_Latest_Day</v>
      </c>
      <c r="F272" s="39"/>
      <c r="G272" s="25"/>
      <c r="H272" s="8" t="s">
        <v>44</v>
      </c>
      <c r="I272" s="6" t="s">
        <v>521</v>
      </c>
      <c r="J272" s="6" t="s">
        <v>530</v>
      </c>
      <c r="K272" s="6" t="s">
        <v>49</v>
      </c>
      <c r="L272" s="6">
        <v>18</v>
      </c>
    </row>
    <row r="273" spans="1:66" ht="24.75" customHeight="1" x14ac:dyDescent="0.7">
      <c r="A273" s="40" t="s">
        <v>513</v>
      </c>
      <c r="B273" s="40" t="s">
        <v>42</v>
      </c>
      <c r="C273" s="50" t="s">
        <v>531</v>
      </c>
      <c r="D273" s="51">
        <v>273</v>
      </c>
      <c r="E273" s="16" t="str">
        <f t="shared" si="10"/>
        <v>Pharmacy_Claims_Header+Rx_Fill_Date_Latest_Month</v>
      </c>
      <c r="F273" s="39"/>
      <c r="G273" s="25"/>
      <c r="H273" s="8" t="s">
        <v>44</v>
      </c>
      <c r="I273" s="6" t="s">
        <v>521</v>
      </c>
      <c r="J273" s="6" t="s">
        <v>532</v>
      </c>
      <c r="K273" s="6" t="s">
        <v>49</v>
      </c>
      <c r="L273" s="6">
        <v>18</v>
      </c>
    </row>
    <row r="274" spans="1:66" ht="24.75" customHeight="1" x14ac:dyDescent="0.7">
      <c r="A274" s="40" t="s">
        <v>513</v>
      </c>
      <c r="B274" s="40" t="s">
        <v>42</v>
      </c>
      <c r="C274" s="50" t="s">
        <v>533</v>
      </c>
      <c r="D274" s="51">
        <v>274</v>
      </c>
      <c r="E274" s="16" t="str">
        <f t="shared" si="10"/>
        <v>Pharmacy_Claims_Header+Rx_Fill_Date_Latest_Year</v>
      </c>
      <c r="F274" s="39"/>
      <c r="G274" s="25"/>
      <c r="H274" s="8" t="s">
        <v>17</v>
      </c>
      <c r="I274" s="6" t="s">
        <v>521</v>
      </c>
      <c r="J274" s="6" t="s">
        <v>534</v>
      </c>
      <c r="K274" s="6" t="s">
        <v>49</v>
      </c>
      <c r="L274" s="6">
        <v>18</v>
      </c>
    </row>
    <row r="275" spans="1:66" ht="24.75" customHeight="1" x14ac:dyDescent="0.7">
      <c r="A275" s="40" t="s">
        <v>513</v>
      </c>
      <c r="B275" s="40" t="s">
        <v>42</v>
      </c>
      <c r="C275" s="50" t="s">
        <v>70</v>
      </c>
      <c r="D275" s="51">
        <v>275</v>
      </c>
      <c r="E275" s="16" t="str">
        <f t="shared" si="10"/>
        <v>Pharmacy_Claims_Header+Paid_Dt</v>
      </c>
      <c r="F275" s="39"/>
      <c r="G275" s="25" t="s">
        <v>16</v>
      </c>
      <c r="H275" s="8" t="s">
        <v>44</v>
      </c>
      <c r="I275" s="6" t="s">
        <v>535</v>
      </c>
      <c r="J275" s="6" t="s">
        <v>536</v>
      </c>
      <c r="K275" s="6" t="s">
        <v>42</v>
      </c>
      <c r="L275" s="6">
        <v>10</v>
      </c>
    </row>
    <row r="276" spans="1:66" ht="24.75" customHeight="1" x14ac:dyDescent="0.7">
      <c r="A276" s="40" t="s">
        <v>513</v>
      </c>
      <c r="B276" s="40" t="s">
        <v>42</v>
      </c>
      <c r="C276" s="50" t="s">
        <v>73</v>
      </c>
      <c r="D276" s="51">
        <v>276</v>
      </c>
      <c r="E276" s="16" t="str">
        <f t="shared" si="10"/>
        <v>Pharmacy_Claims_Header+Paid_Dt_Day</v>
      </c>
      <c r="F276" s="39"/>
      <c r="G276" s="25"/>
      <c r="H276" s="8" t="s">
        <v>44</v>
      </c>
      <c r="I276" s="6" t="s">
        <v>535</v>
      </c>
      <c r="J276" s="6" t="s">
        <v>537</v>
      </c>
      <c r="K276" s="6" t="s">
        <v>49</v>
      </c>
      <c r="L276" s="6">
        <v>18</v>
      </c>
    </row>
    <row r="277" spans="1:66" ht="24.75" customHeight="1" x14ac:dyDescent="0.7">
      <c r="A277" s="40" t="s">
        <v>513</v>
      </c>
      <c r="B277" s="40" t="s">
        <v>42</v>
      </c>
      <c r="C277" s="50" t="s">
        <v>75</v>
      </c>
      <c r="D277" s="51">
        <v>277</v>
      </c>
      <c r="E277" s="16" t="str">
        <f t="shared" si="10"/>
        <v>Pharmacy_Claims_Header+Paid_Dt_Month</v>
      </c>
      <c r="F277" s="39"/>
      <c r="G277" s="25"/>
      <c r="H277" s="8" t="s">
        <v>44</v>
      </c>
      <c r="I277" s="6" t="s">
        <v>535</v>
      </c>
      <c r="J277" s="6" t="s">
        <v>538</v>
      </c>
      <c r="K277" s="6" t="s">
        <v>49</v>
      </c>
      <c r="L277" s="6">
        <v>18</v>
      </c>
    </row>
    <row r="278" spans="1:66" ht="24.75" customHeight="1" x14ac:dyDescent="0.7">
      <c r="A278" s="40" t="s">
        <v>513</v>
      </c>
      <c r="B278" s="40" t="s">
        <v>42</v>
      </c>
      <c r="C278" s="50" t="s">
        <v>77</v>
      </c>
      <c r="D278" s="51">
        <v>278</v>
      </c>
      <c r="E278" s="16" t="str">
        <f t="shared" si="10"/>
        <v>Pharmacy_Claims_Header+Paid_Dt_Year</v>
      </c>
      <c r="F278" s="39"/>
      <c r="G278" s="25"/>
      <c r="H278" s="8" t="s">
        <v>17</v>
      </c>
      <c r="I278" s="6" t="s">
        <v>535</v>
      </c>
      <c r="J278" s="6" t="s">
        <v>539</v>
      </c>
      <c r="K278" s="6" t="s">
        <v>49</v>
      </c>
      <c r="L278" s="6">
        <v>18</v>
      </c>
    </row>
    <row r="279" spans="1:66" ht="24.75" customHeight="1" x14ac:dyDescent="0.7">
      <c r="A279" s="40" t="s">
        <v>513</v>
      </c>
      <c r="B279" s="40" t="s">
        <v>97</v>
      </c>
      <c r="C279" s="50" t="s">
        <v>98</v>
      </c>
      <c r="D279" s="51">
        <v>279</v>
      </c>
      <c r="E279" s="16" t="str">
        <f t="shared" si="10"/>
        <v>Pharmacy_Claims_Header+Allowed_Amt</v>
      </c>
      <c r="F279" s="39"/>
      <c r="G279" s="25" t="s">
        <v>16</v>
      </c>
      <c r="H279" s="8" t="s">
        <v>17</v>
      </c>
      <c r="I279" s="6" t="s">
        <v>540</v>
      </c>
      <c r="J279" s="6" t="s">
        <v>100</v>
      </c>
      <c r="K279" s="6" t="s">
        <v>49</v>
      </c>
      <c r="L279" s="6">
        <v>22</v>
      </c>
    </row>
    <row r="280" spans="1:66" ht="24.75" customHeight="1" x14ac:dyDescent="0.7">
      <c r="A280" s="40" t="s">
        <v>513</v>
      </c>
      <c r="B280" s="40" t="s">
        <v>97</v>
      </c>
      <c r="C280" s="50" t="s">
        <v>101</v>
      </c>
      <c r="D280" s="51">
        <v>280</v>
      </c>
      <c r="E280" s="16" t="str">
        <f t="shared" si="10"/>
        <v>Pharmacy_Claims_Header+Charge_Amt</v>
      </c>
      <c r="F280" s="39"/>
      <c r="G280" s="25" t="s">
        <v>16</v>
      </c>
      <c r="H280" s="8" t="s">
        <v>17</v>
      </c>
      <c r="I280" s="6" t="s">
        <v>541</v>
      </c>
      <c r="J280" s="6" t="s">
        <v>542</v>
      </c>
      <c r="K280" s="6" t="s">
        <v>49</v>
      </c>
      <c r="L280" s="6">
        <v>18</v>
      </c>
    </row>
    <row r="281" spans="1:66" s="27" customFormat="1" ht="24.75" customHeight="1" x14ac:dyDescent="0.7">
      <c r="A281" s="40" t="s">
        <v>513</v>
      </c>
      <c r="B281" s="40" t="s">
        <v>97</v>
      </c>
      <c r="C281" s="50" t="s">
        <v>104</v>
      </c>
      <c r="D281" s="51">
        <v>281</v>
      </c>
      <c r="E281" s="16" t="str">
        <f t="shared" si="10"/>
        <v>Pharmacy_Claims_Header+Coinsurance_Amt</v>
      </c>
      <c r="F281" s="39"/>
      <c r="G281" s="25" t="s">
        <v>16</v>
      </c>
      <c r="H281" s="8" t="s">
        <v>105</v>
      </c>
      <c r="I281" s="6" t="s">
        <v>543</v>
      </c>
      <c r="J281" s="6" t="s">
        <v>107</v>
      </c>
      <c r="K281" s="6" t="s">
        <v>49</v>
      </c>
      <c r="L281" s="6">
        <v>18</v>
      </c>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row>
    <row r="282" spans="1:66" ht="24.75" customHeight="1" x14ac:dyDescent="0.7">
      <c r="A282" s="40" t="s">
        <v>513</v>
      </c>
      <c r="B282" s="40" t="s">
        <v>97</v>
      </c>
      <c r="C282" s="50" t="s">
        <v>108</v>
      </c>
      <c r="D282" s="51">
        <v>282</v>
      </c>
      <c r="E282" s="16" t="str">
        <f t="shared" si="10"/>
        <v>Pharmacy_Claims_Header+Copay_Amt</v>
      </c>
      <c r="F282" s="39"/>
      <c r="G282" s="25" t="s">
        <v>16</v>
      </c>
      <c r="H282" s="8" t="s">
        <v>105</v>
      </c>
      <c r="I282" s="6" t="s">
        <v>544</v>
      </c>
      <c r="J282" s="6" t="s">
        <v>110</v>
      </c>
      <c r="K282" s="6" t="s">
        <v>49</v>
      </c>
      <c r="L282" s="6">
        <v>18</v>
      </c>
    </row>
    <row r="283" spans="1:66" ht="24.75" customHeight="1" x14ac:dyDescent="0.7">
      <c r="A283" s="40" t="s">
        <v>513</v>
      </c>
      <c r="B283" s="40" t="s">
        <v>97</v>
      </c>
      <c r="C283" s="50" t="s">
        <v>111</v>
      </c>
      <c r="D283" s="51">
        <v>283</v>
      </c>
      <c r="E283" s="16" t="str">
        <f t="shared" si="10"/>
        <v>Pharmacy_Claims_Header+Deductible_Amt</v>
      </c>
      <c r="F283" s="39"/>
      <c r="G283" s="25" t="s">
        <v>16</v>
      </c>
      <c r="H283" s="8" t="s">
        <v>105</v>
      </c>
      <c r="I283" s="6" t="s">
        <v>545</v>
      </c>
      <c r="J283" s="6" t="s">
        <v>113</v>
      </c>
      <c r="K283" s="6" t="s">
        <v>49</v>
      </c>
      <c r="L283" s="6">
        <v>18</v>
      </c>
    </row>
    <row r="284" spans="1:66" ht="24.75" customHeight="1" x14ac:dyDescent="0.7">
      <c r="A284" s="40" t="s">
        <v>513</v>
      </c>
      <c r="B284" s="40" t="s">
        <v>97</v>
      </c>
      <c r="C284" s="50" t="s">
        <v>114</v>
      </c>
      <c r="D284" s="51">
        <v>284</v>
      </c>
      <c r="E284" s="16" t="str">
        <f t="shared" si="10"/>
        <v>Pharmacy_Claims_Header+Member_Liability_Amt</v>
      </c>
      <c r="F284" s="39"/>
      <c r="G284" s="25" t="s">
        <v>16</v>
      </c>
      <c r="H284" s="8" t="s">
        <v>105</v>
      </c>
      <c r="I284" s="6" t="s">
        <v>18</v>
      </c>
      <c r="J284" s="6" t="s">
        <v>546</v>
      </c>
      <c r="K284" s="6" t="s">
        <v>49</v>
      </c>
      <c r="L284" s="6">
        <v>18</v>
      </c>
    </row>
    <row r="285" spans="1:66" ht="24.75" customHeight="1" x14ac:dyDescent="0.7">
      <c r="A285" s="40" t="s">
        <v>513</v>
      </c>
      <c r="B285" s="40" t="s">
        <v>97</v>
      </c>
      <c r="C285" s="50" t="s">
        <v>117</v>
      </c>
      <c r="D285" s="51">
        <v>285</v>
      </c>
      <c r="E285" s="16" t="str">
        <f t="shared" si="10"/>
        <v>Pharmacy_Claims_Header+Plan_Paid_Amt</v>
      </c>
      <c r="F285" s="39"/>
      <c r="G285" s="25" t="s">
        <v>16</v>
      </c>
      <c r="H285" s="8" t="s">
        <v>105</v>
      </c>
      <c r="I285" s="6" t="s">
        <v>547</v>
      </c>
      <c r="J285" s="6" t="s">
        <v>548</v>
      </c>
      <c r="K285" s="6" t="s">
        <v>49</v>
      </c>
      <c r="L285" s="6">
        <v>18</v>
      </c>
    </row>
    <row r="286" spans="1:66" ht="24.75" customHeight="1" x14ac:dyDescent="0.7">
      <c r="A286" s="40" t="s">
        <v>513</v>
      </c>
      <c r="B286" s="40" t="s">
        <v>97</v>
      </c>
      <c r="C286" s="50" t="s">
        <v>549</v>
      </c>
      <c r="D286" s="51">
        <v>286</v>
      </c>
      <c r="E286" s="16" t="str">
        <f t="shared" si="10"/>
        <v>Pharmacy_Claims_Header+Postage_Claim_Amt</v>
      </c>
      <c r="F286" s="39"/>
      <c r="G286" s="25" t="s">
        <v>16</v>
      </c>
      <c r="H286" s="8" t="s">
        <v>17</v>
      </c>
      <c r="I286" s="6" t="s">
        <v>550</v>
      </c>
      <c r="J286" s="6" t="s">
        <v>551</v>
      </c>
      <c r="K286" s="6" t="s">
        <v>49</v>
      </c>
      <c r="L286" s="6">
        <v>18</v>
      </c>
    </row>
    <row r="287" spans="1:66" ht="24.75" customHeight="1" x14ac:dyDescent="0.7">
      <c r="A287" s="40" t="s">
        <v>513</v>
      </c>
      <c r="B287" s="40" t="s">
        <v>97</v>
      </c>
      <c r="C287" s="50" t="s">
        <v>552</v>
      </c>
      <c r="D287" s="51">
        <v>287</v>
      </c>
      <c r="E287" s="16" t="str">
        <f t="shared" si="10"/>
        <v>Pharmacy_Claims_Header+COB_TPL_Amt</v>
      </c>
      <c r="F287" s="39"/>
      <c r="G287" s="25" t="s">
        <v>16</v>
      </c>
      <c r="H287" s="8" t="s">
        <v>105</v>
      </c>
      <c r="I287" s="6" t="s">
        <v>553</v>
      </c>
      <c r="J287" s="6" t="s">
        <v>204</v>
      </c>
      <c r="K287" s="6" t="s">
        <v>49</v>
      </c>
      <c r="L287" s="6">
        <v>18</v>
      </c>
    </row>
    <row r="288" spans="1:66" ht="24.75" customHeight="1" x14ac:dyDescent="0.7">
      <c r="A288" s="40" t="s">
        <v>513</v>
      </c>
      <c r="B288" s="40" t="s">
        <v>97</v>
      </c>
      <c r="C288" s="50" t="s">
        <v>554</v>
      </c>
      <c r="D288" s="51">
        <v>288</v>
      </c>
      <c r="E288" s="16" t="str">
        <f t="shared" si="10"/>
        <v>Pharmacy_Claims_Header+Total_POS_Rebate_Amt</v>
      </c>
      <c r="F288" s="39"/>
      <c r="G288" s="25" t="s">
        <v>16</v>
      </c>
      <c r="H288" s="8" t="s">
        <v>105</v>
      </c>
      <c r="I288" s="6" t="s">
        <v>555</v>
      </c>
      <c r="J288" s="6" t="s">
        <v>556</v>
      </c>
      <c r="K288" s="6" t="s">
        <v>49</v>
      </c>
      <c r="L288" s="6">
        <v>18</v>
      </c>
    </row>
    <row r="289" spans="1:12" ht="24.75" customHeight="1" x14ac:dyDescent="0.7">
      <c r="A289" s="40" t="s">
        <v>513</v>
      </c>
      <c r="B289" s="40" t="s">
        <v>97</v>
      </c>
      <c r="C289" s="50" t="s">
        <v>557</v>
      </c>
      <c r="D289" s="51">
        <v>289</v>
      </c>
      <c r="E289" s="16" t="str">
        <f t="shared" si="10"/>
        <v>Pharmacy_Claims_Header+Member_POS_Rebate_Amt</v>
      </c>
      <c r="F289" s="39"/>
      <c r="G289" s="25" t="s">
        <v>16</v>
      </c>
      <c r="H289" s="8" t="s">
        <v>105</v>
      </c>
      <c r="I289" s="6" t="s">
        <v>558</v>
      </c>
      <c r="J289" s="6" t="s">
        <v>559</v>
      </c>
      <c r="K289" s="6" t="s">
        <v>49</v>
      </c>
      <c r="L289" s="6">
        <v>18</v>
      </c>
    </row>
    <row r="290" spans="1:12" ht="24.75" customHeight="1" x14ac:dyDescent="0.7">
      <c r="A290" s="40" t="s">
        <v>513</v>
      </c>
      <c r="B290" s="40" t="s">
        <v>126</v>
      </c>
      <c r="C290" s="50" t="s">
        <v>144</v>
      </c>
      <c r="D290" s="51">
        <v>290</v>
      </c>
      <c r="E290" s="16" t="str">
        <f t="shared" si="10"/>
        <v>Pharmacy_Claims_Header+Claim_Status_Cd</v>
      </c>
      <c r="F290" s="39"/>
      <c r="G290" s="25" t="s">
        <v>16</v>
      </c>
      <c r="H290" s="8" t="s">
        <v>17</v>
      </c>
      <c r="I290" s="6" t="s">
        <v>560</v>
      </c>
      <c r="J290" s="6" t="s">
        <v>146</v>
      </c>
      <c r="K290" s="6" t="s">
        <v>57</v>
      </c>
      <c r="L290" s="6">
        <v>2</v>
      </c>
    </row>
    <row r="291" spans="1:12" ht="24.75" customHeight="1" x14ac:dyDescent="0.7">
      <c r="A291" s="40" t="s">
        <v>513</v>
      </c>
      <c r="B291" s="40" t="s">
        <v>126</v>
      </c>
      <c r="C291" s="50" t="s">
        <v>147</v>
      </c>
      <c r="D291" s="51">
        <v>291</v>
      </c>
      <c r="E291" s="16" t="str">
        <f t="shared" si="10"/>
        <v>Pharmacy_Claims_Header+Claim_Type_Cd</v>
      </c>
      <c r="F291" s="39"/>
      <c r="G291" s="25" t="s">
        <v>16</v>
      </c>
      <c r="H291" s="8" t="s">
        <v>17</v>
      </c>
      <c r="I291" s="6" t="s">
        <v>18</v>
      </c>
      <c r="J291" s="6" t="s">
        <v>148</v>
      </c>
      <c r="K291" s="6" t="s">
        <v>57</v>
      </c>
      <c r="L291" s="6">
        <v>1</v>
      </c>
    </row>
    <row r="292" spans="1:12" ht="24.75" customHeight="1" x14ac:dyDescent="0.7">
      <c r="A292" s="40" t="s">
        <v>513</v>
      </c>
      <c r="B292" s="40" t="s">
        <v>126</v>
      </c>
      <c r="C292" s="50" t="s">
        <v>149</v>
      </c>
      <c r="D292" s="51">
        <v>292</v>
      </c>
      <c r="E292" s="16" t="str">
        <f t="shared" si="10"/>
        <v>Pharmacy_Claims_Header+COB_Flag</v>
      </c>
      <c r="F292" s="39"/>
      <c r="G292" s="25" t="s">
        <v>16</v>
      </c>
      <c r="H292" s="8" t="s">
        <v>17</v>
      </c>
      <c r="I292" s="6" t="s">
        <v>18</v>
      </c>
      <c r="J292" s="6" t="s">
        <v>150</v>
      </c>
      <c r="K292" s="6" t="s">
        <v>57</v>
      </c>
      <c r="L292" s="6">
        <v>1</v>
      </c>
    </row>
    <row r="293" spans="1:12" ht="24.75" customHeight="1" x14ac:dyDescent="0.7">
      <c r="A293" s="40" t="s">
        <v>513</v>
      </c>
      <c r="B293" s="40" t="s">
        <v>126</v>
      </c>
      <c r="C293" s="50" t="s">
        <v>163</v>
      </c>
      <c r="D293" s="51">
        <v>293</v>
      </c>
      <c r="E293" s="16" t="str">
        <f t="shared" ref="E293:E324" si="11">A293&amp;"+"&amp;C293</f>
        <v>Pharmacy_Claims_Header+Insurance_Product_Type_Cd</v>
      </c>
      <c r="F293" s="39"/>
      <c r="G293" s="25" t="s">
        <v>16</v>
      </c>
      <c r="H293" s="8" t="s">
        <v>17</v>
      </c>
      <c r="I293" s="6" t="s">
        <v>561</v>
      </c>
      <c r="J293" s="6" t="s">
        <v>165</v>
      </c>
      <c r="K293" s="6" t="s">
        <v>32</v>
      </c>
      <c r="L293" s="6">
        <v>2</v>
      </c>
    </row>
    <row r="294" spans="1:12" ht="24.75" customHeight="1" x14ac:dyDescent="0.7">
      <c r="A294" s="40" t="s">
        <v>513</v>
      </c>
      <c r="B294" s="40" t="s">
        <v>126</v>
      </c>
      <c r="C294" s="50" t="s">
        <v>166</v>
      </c>
      <c r="D294" s="51">
        <v>294</v>
      </c>
      <c r="E294" s="16" t="str">
        <f t="shared" si="11"/>
        <v>Pharmacy_Claims_Header+Insurance_Product_Type_Desc</v>
      </c>
      <c r="F294" s="39" t="str">
        <f t="array" ref="F294">IF(AND(G293=""),"","X")</f>
        <v>X</v>
      </c>
      <c r="G294" s="25" t="s">
        <v>16</v>
      </c>
      <c r="H294" s="8" t="s">
        <v>17</v>
      </c>
      <c r="I294" s="6"/>
      <c r="J294" s="6" t="s">
        <v>167</v>
      </c>
      <c r="K294" s="6" t="s">
        <v>32</v>
      </c>
      <c r="L294" s="6">
        <v>75</v>
      </c>
    </row>
    <row r="295" spans="1:12" ht="24.75" customHeight="1" x14ac:dyDescent="0.7">
      <c r="A295" s="40" t="s">
        <v>513</v>
      </c>
      <c r="B295" s="40" t="s">
        <v>126</v>
      </c>
      <c r="C295" s="50" t="s">
        <v>173</v>
      </c>
      <c r="D295" s="51">
        <v>295</v>
      </c>
      <c r="E295" s="16" t="str">
        <f t="shared" si="11"/>
        <v>Pharmacy_Claims_Header+Line_of_Business_Cd</v>
      </c>
      <c r="F295" s="39"/>
      <c r="G295" s="25" t="s">
        <v>16</v>
      </c>
      <c r="H295" s="8" t="s">
        <v>17</v>
      </c>
      <c r="I295" s="6" t="s">
        <v>18</v>
      </c>
      <c r="J295" s="6" t="s">
        <v>174</v>
      </c>
      <c r="K295" s="6" t="s">
        <v>57</v>
      </c>
      <c r="L295" s="6">
        <v>3</v>
      </c>
    </row>
    <row r="296" spans="1:12" ht="24.75" customHeight="1" x14ac:dyDescent="0.7">
      <c r="A296" s="40" t="s">
        <v>513</v>
      </c>
      <c r="B296" s="40" t="s">
        <v>126</v>
      </c>
      <c r="C296" s="50" t="s">
        <v>175</v>
      </c>
      <c r="D296" s="51">
        <v>296</v>
      </c>
      <c r="E296" s="16" t="str">
        <f t="shared" si="11"/>
        <v>Pharmacy_Claims_Header+Member_Age_Days</v>
      </c>
      <c r="F296" s="39"/>
      <c r="G296" s="25"/>
      <c r="H296" s="8" t="s">
        <v>44</v>
      </c>
      <c r="I296" s="6" t="s">
        <v>18</v>
      </c>
      <c r="J296" s="6" t="s">
        <v>176</v>
      </c>
      <c r="K296" s="6" t="s">
        <v>20</v>
      </c>
      <c r="L296" s="6">
        <v>19</v>
      </c>
    </row>
    <row r="297" spans="1:12" ht="24.75" customHeight="1" x14ac:dyDescent="0.7">
      <c r="A297" s="40" t="s">
        <v>513</v>
      </c>
      <c r="B297" s="40" t="s">
        <v>126</v>
      </c>
      <c r="C297" s="50" t="s">
        <v>177</v>
      </c>
      <c r="D297" s="51">
        <v>297</v>
      </c>
      <c r="E297" s="16" t="str">
        <f t="shared" si="11"/>
        <v>Pharmacy_Claims_Header+Member_Age_Years</v>
      </c>
      <c r="F297" s="39"/>
      <c r="G297" s="25" t="s">
        <v>16</v>
      </c>
      <c r="H297" s="8" t="s">
        <v>17</v>
      </c>
      <c r="I297" s="6" t="s">
        <v>18</v>
      </c>
      <c r="J297" s="6" t="s">
        <v>178</v>
      </c>
      <c r="K297" s="6" t="s">
        <v>20</v>
      </c>
      <c r="L297" s="6">
        <v>19</v>
      </c>
    </row>
    <row r="298" spans="1:12" ht="24.75" customHeight="1" x14ac:dyDescent="0.7">
      <c r="A298" s="40" t="s">
        <v>513</v>
      </c>
      <c r="B298" s="40" t="s">
        <v>126</v>
      </c>
      <c r="C298" s="50" t="s">
        <v>179</v>
      </c>
      <c r="D298" s="51">
        <v>298</v>
      </c>
      <c r="E298" s="16" t="str">
        <f t="shared" si="11"/>
        <v>Pharmacy_Claims_Header+Member_Age_Years_YE</v>
      </c>
      <c r="F298" s="39"/>
      <c r="G298" s="25"/>
      <c r="H298" s="8" t="s">
        <v>17</v>
      </c>
      <c r="I298" s="6"/>
      <c r="J298" s="6" t="s">
        <v>180</v>
      </c>
      <c r="K298" s="6" t="s">
        <v>20</v>
      </c>
      <c r="L298" s="6">
        <v>19</v>
      </c>
    </row>
    <row r="299" spans="1:12" ht="24.75" customHeight="1" x14ac:dyDescent="0.7">
      <c r="A299" s="40" t="s">
        <v>513</v>
      </c>
      <c r="B299" s="40" t="s">
        <v>126</v>
      </c>
      <c r="C299" s="50" t="s">
        <v>181</v>
      </c>
      <c r="D299" s="51">
        <v>299</v>
      </c>
      <c r="E299" s="16" t="str">
        <f t="shared" si="11"/>
        <v>Pharmacy_Claims_Header+Member_Eligible_Flag</v>
      </c>
      <c r="F299" s="39"/>
      <c r="G299" s="25" t="s">
        <v>16</v>
      </c>
      <c r="H299" s="8" t="s">
        <v>17</v>
      </c>
      <c r="I299" s="6" t="s">
        <v>18</v>
      </c>
      <c r="J299" s="6" t="s">
        <v>182</v>
      </c>
      <c r="K299" s="6" t="s">
        <v>32</v>
      </c>
      <c r="L299" s="6">
        <v>1</v>
      </c>
    </row>
    <row r="300" spans="1:12" ht="24.75" customHeight="1" x14ac:dyDescent="0.7">
      <c r="A300" s="40" t="s">
        <v>513</v>
      </c>
      <c r="B300" s="40" t="s">
        <v>126</v>
      </c>
      <c r="C300" s="6" t="s">
        <v>183</v>
      </c>
      <c r="D300" s="51">
        <v>300</v>
      </c>
      <c r="E300" s="16" t="str">
        <f t="shared" si="11"/>
        <v>Pharmacy_Claims_Header+Payer_Cd</v>
      </c>
      <c r="F300" s="39"/>
      <c r="G300" s="25"/>
      <c r="H300" s="8" t="s">
        <v>105</v>
      </c>
      <c r="I300" s="6" t="s">
        <v>562</v>
      </c>
      <c r="J300" s="6" t="s">
        <v>185</v>
      </c>
      <c r="K300" s="6" t="s">
        <v>32</v>
      </c>
      <c r="L300" s="6">
        <v>8</v>
      </c>
    </row>
    <row r="301" spans="1:12" ht="24.75" customHeight="1" x14ac:dyDescent="0.7">
      <c r="A301" s="40" t="s">
        <v>513</v>
      </c>
      <c r="B301" s="40" t="s">
        <v>126</v>
      </c>
      <c r="C301" s="50" t="s">
        <v>563</v>
      </c>
      <c r="D301" s="51">
        <v>301</v>
      </c>
      <c r="E301" s="16" t="str">
        <f t="shared" si="11"/>
        <v>Pharmacy_Claims_Header+Pharmacy_ID</v>
      </c>
      <c r="F301" s="39"/>
      <c r="G301" s="25"/>
      <c r="H301" s="8" t="s">
        <v>105</v>
      </c>
      <c r="I301" s="6" t="s">
        <v>564</v>
      </c>
      <c r="J301" s="6" t="s">
        <v>565</v>
      </c>
      <c r="K301" s="6" t="s">
        <v>20</v>
      </c>
      <c r="L301" s="6">
        <v>19</v>
      </c>
    </row>
    <row r="302" spans="1:12" ht="24.75" customHeight="1" x14ac:dyDescent="0.7">
      <c r="A302" s="40" t="s">
        <v>513</v>
      </c>
      <c r="B302" s="40" t="s">
        <v>126</v>
      </c>
      <c r="C302" s="50" t="s">
        <v>566</v>
      </c>
      <c r="D302" s="51">
        <v>302</v>
      </c>
      <c r="E302" s="16" t="str">
        <f t="shared" si="11"/>
        <v>Pharmacy_Claims_Header+National_Pharmacy_NPI</v>
      </c>
      <c r="F302" s="39"/>
      <c r="G302" s="25" t="s">
        <v>16</v>
      </c>
      <c r="H302" s="8" t="s">
        <v>17</v>
      </c>
      <c r="I302" s="6" t="s">
        <v>567</v>
      </c>
      <c r="J302" s="6" t="s">
        <v>568</v>
      </c>
      <c r="K302" s="6" t="s">
        <v>32</v>
      </c>
      <c r="L302" s="6">
        <v>20</v>
      </c>
    </row>
    <row r="303" spans="1:12" ht="24.75" customHeight="1" x14ac:dyDescent="0.7">
      <c r="A303" s="40" t="s">
        <v>569</v>
      </c>
      <c r="B303" s="40" t="s">
        <v>14</v>
      </c>
      <c r="C303" s="50" t="s">
        <v>21</v>
      </c>
      <c r="D303" s="51">
        <v>303</v>
      </c>
      <c r="E303" s="16" t="str">
        <f t="shared" si="11"/>
        <v>Pharmacy_Claims_Line+Claim_ID</v>
      </c>
      <c r="F303" s="39" t="str">
        <f t="array" ref="F303">IF(AND($G$303:$G$337=""),"","X")</f>
        <v>X</v>
      </c>
      <c r="G303" s="25" t="s">
        <v>16</v>
      </c>
      <c r="H303" s="8" t="s">
        <v>17</v>
      </c>
      <c r="I303" s="6" t="s">
        <v>18</v>
      </c>
      <c r="J303" s="6" t="s">
        <v>514</v>
      </c>
      <c r="K303" s="6" t="s">
        <v>20</v>
      </c>
      <c r="L303" s="6">
        <v>19</v>
      </c>
    </row>
    <row r="304" spans="1:12" ht="24.75" customHeight="1" x14ac:dyDescent="0.7">
      <c r="A304" s="40" t="s">
        <v>569</v>
      </c>
      <c r="B304" s="40" t="s">
        <v>14</v>
      </c>
      <c r="C304" s="50" t="s">
        <v>23</v>
      </c>
      <c r="D304" s="51">
        <v>304</v>
      </c>
      <c r="E304" s="16" t="str">
        <f t="shared" si="11"/>
        <v>Pharmacy_Claims_Line+Member_Composite_ID</v>
      </c>
      <c r="F304" s="39" t="str">
        <f t="array" ref="F304">IF(AND($G$303:$G$337=""),"","X")</f>
        <v>X</v>
      </c>
      <c r="G304" s="25" t="s">
        <v>16</v>
      </c>
      <c r="H304" s="8" t="s">
        <v>17</v>
      </c>
      <c r="I304" s="6" t="s">
        <v>18</v>
      </c>
      <c r="J304" s="6" t="s">
        <v>24</v>
      </c>
      <c r="K304" s="6" t="s">
        <v>20</v>
      </c>
      <c r="L304" s="6">
        <v>19</v>
      </c>
    </row>
    <row r="305" spans="1:66" s="27" customFormat="1" ht="24.75" customHeight="1" x14ac:dyDescent="0.7">
      <c r="A305" s="40" t="s">
        <v>569</v>
      </c>
      <c r="B305" s="40" t="s">
        <v>14</v>
      </c>
      <c r="C305" s="50" t="s">
        <v>25</v>
      </c>
      <c r="D305" s="51">
        <v>305</v>
      </c>
      <c r="E305" s="16" t="str">
        <f t="shared" si="11"/>
        <v>Pharmacy_Claims_Line+Member_ID</v>
      </c>
      <c r="F305" s="39" t="str">
        <f t="array" ref="F305">IF(AND($G$303:$G$337=""),"","X")</f>
        <v>X</v>
      </c>
      <c r="G305" s="25" t="s">
        <v>16</v>
      </c>
      <c r="H305" s="8" t="s">
        <v>17</v>
      </c>
      <c r="I305" s="6" t="s">
        <v>515</v>
      </c>
      <c r="J305" s="6" t="s">
        <v>27</v>
      </c>
      <c r="K305" s="6" t="s">
        <v>20</v>
      </c>
      <c r="L305" s="6">
        <v>19</v>
      </c>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row>
    <row r="306" spans="1:66" ht="24.75" customHeight="1" x14ac:dyDescent="0.7">
      <c r="A306" s="40" t="s">
        <v>569</v>
      </c>
      <c r="B306" s="40" t="s">
        <v>14</v>
      </c>
      <c r="C306" s="50" t="s">
        <v>516</v>
      </c>
      <c r="D306" s="51">
        <v>306</v>
      </c>
      <c r="E306" s="16" t="str">
        <f>A306&amp;"+"&amp;C306</f>
        <v>Pharmacy_Claims_Line+Prescribing_Provider_ID</v>
      </c>
      <c r="F306" s="39" t="str">
        <f t="array" ref="F306">IF(AND($G$303:$G$337=""),"","X")</f>
        <v>X</v>
      </c>
      <c r="G306" s="25" t="s">
        <v>16</v>
      </c>
      <c r="H306" s="8" t="s">
        <v>17</v>
      </c>
      <c r="I306" s="6"/>
      <c r="J306" s="6" t="s">
        <v>517</v>
      </c>
      <c r="K306" s="6" t="s">
        <v>20</v>
      </c>
      <c r="L306" s="6">
        <v>19</v>
      </c>
    </row>
    <row r="307" spans="1:66" ht="24.75" customHeight="1" x14ac:dyDescent="0.7">
      <c r="A307" s="40" t="s">
        <v>569</v>
      </c>
      <c r="B307" s="40" t="s">
        <v>42</v>
      </c>
      <c r="C307" s="50" t="s">
        <v>570</v>
      </c>
      <c r="D307" s="51">
        <v>307</v>
      </c>
      <c r="E307" s="16" t="str">
        <f t="shared" si="11"/>
        <v>Pharmacy_Claims_Line+Fill_Dt</v>
      </c>
      <c r="F307" s="39"/>
      <c r="G307" s="25" t="s">
        <v>16</v>
      </c>
      <c r="H307" s="8" t="s">
        <v>44</v>
      </c>
      <c r="I307" s="6" t="s">
        <v>521</v>
      </c>
      <c r="J307" s="6" t="s">
        <v>571</v>
      </c>
      <c r="K307" s="6" t="s">
        <v>42</v>
      </c>
      <c r="L307" s="6">
        <v>10</v>
      </c>
    </row>
    <row r="308" spans="1:66" ht="24.75" customHeight="1" x14ac:dyDescent="0.7">
      <c r="A308" s="40" t="s">
        <v>569</v>
      </c>
      <c r="B308" s="40" t="s">
        <v>42</v>
      </c>
      <c r="C308" s="50" t="s">
        <v>572</v>
      </c>
      <c r="D308" s="51">
        <v>308</v>
      </c>
      <c r="E308" s="16" t="str">
        <f t="shared" si="11"/>
        <v>Pharmacy_Claims_Line+Fill_Dt_Day</v>
      </c>
      <c r="F308" s="39"/>
      <c r="G308" s="25"/>
      <c r="H308" s="8" t="s">
        <v>44</v>
      </c>
      <c r="I308" s="6" t="s">
        <v>521</v>
      </c>
      <c r="J308" s="6" t="s">
        <v>573</v>
      </c>
      <c r="K308" s="6" t="s">
        <v>49</v>
      </c>
      <c r="L308" s="6">
        <v>18</v>
      </c>
    </row>
    <row r="309" spans="1:66" ht="24.75" customHeight="1" x14ac:dyDescent="0.7">
      <c r="A309" s="40" t="s">
        <v>569</v>
      </c>
      <c r="B309" s="40" t="s">
        <v>42</v>
      </c>
      <c r="C309" s="50" t="s">
        <v>574</v>
      </c>
      <c r="D309" s="51">
        <v>309</v>
      </c>
      <c r="E309" s="16" t="str">
        <f t="shared" si="11"/>
        <v>Pharmacy_Claims_Line+Fill_Dt_Month</v>
      </c>
      <c r="F309" s="39"/>
      <c r="G309" s="25"/>
      <c r="H309" s="8" t="s">
        <v>44</v>
      </c>
      <c r="I309" s="6" t="s">
        <v>521</v>
      </c>
      <c r="J309" s="6" t="s">
        <v>575</v>
      </c>
      <c r="K309" s="6" t="s">
        <v>49</v>
      </c>
      <c r="L309" s="6">
        <v>18</v>
      </c>
    </row>
    <row r="310" spans="1:66" ht="24.75" customHeight="1" x14ac:dyDescent="0.7">
      <c r="A310" s="40" t="s">
        <v>569</v>
      </c>
      <c r="B310" s="40" t="s">
        <v>42</v>
      </c>
      <c r="C310" s="50" t="s">
        <v>576</v>
      </c>
      <c r="D310" s="51">
        <v>310</v>
      </c>
      <c r="E310" s="16" t="str">
        <f t="shared" si="11"/>
        <v>Pharmacy_Claims_Line+Fill_Dt_Year</v>
      </c>
      <c r="F310" s="39"/>
      <c r="G310" s="25"/>
      <c r="H310" s="8" t="s">
        <v>17</v>
      </c>
      <c r="I310" s="6" t="s">
        <v>521</v>
      </c>
      <c r="J310" s="6" t="s">
        <v>577</v>
      </c>
      <c r="K310" s="6" t="s">
        <v>49</v>
      </c>
      <c r="L310" s="6">
        <v>18</v>
      </c>
    </row>
    <row r="311" spans="1:66" ht="24.75" customHeight="1" x14ac:dyDescent="0.7">
      <c r="A311" s="40" t="s">
        <v>569</v>
      </c>
      <c r="B311" s="40" t="s">
        <v>97</v>
      </c>
      <c r="C311" s="50" t="s">
        <v>101</v>
      </c>
      <c r="D311" s="51">
        <v>311</v>
      </c>
      <c r="E311" s="16" t="str">
        <f t="shared" si="11"/>
        <v>Pharmacy_Claims_Line+Charge_Amt</v>
      </c>
      <c r="F311" s="39"/>
      <c r="G311" s="25" t="s">
        <v>16</v>
      </c>
      <c r="H311" s="8" t="s">
        <v>17</v>
      </c>
      <c r="I311" s="6" t="s">
        <v>541</v>
      </c>
      <c r="J311" s="6" t="s">
        <v>542</v>
      </c>
      <c r="K311" s="6" t="s">
        <v>49</v>
      </c>
      <c r="L311" s="6">
        <v>18</v>
      </c>
    </row>
    <row r="312" spans="1:66" ht="24.75" customHeight="1" x14ac:dyDescent="0.7">
      <c r="A312" s="40" t="s">
        <v>569</v>
      </c>
      <c r="B312" s="40" t="s">
        <v>97</v>
      </c>
      <c r="C312" s="50" t="s">
        <v>104</v>
      </c>
      <c r="D312" s="51">
        <v>312</v>
      </c>
      <c r="E312" s="16" t="str">
        <f t="shared" si="11"/>
        <v>Pharmacy_Claims_Line+Coinsurance_Amt</v>
      </c>
      <c r="F312" s="39"/>
      <c r="G312" s="25" t="s">
        <v>16</v>
      </c>
      <c r="H312" s="8" t="s">
        <v>105</v>
      </c>
      <c r="I312" s="6" t="s">
        <v>543</v>
      </c>
      <c r="J312" s="6" t="s">
        <v>107</v>
      </c>
      <c r="K312" s="6" t="s">
        <v>49</v>
      </c>
      <c r="L312" s="6">
        <v>18</v>
      </c>
    </row>
    <row r="313" spans="1:66" ht="24.75" customHeight="1" x14ac:dyDescent="0.7">
      <c r="A313" s="40" t="s">
        <v>569</v>
      </c>
      <c r="B313" s="40" t="s">
        <v>97</v>
      </c>
      <c r="C313" s="50" t="s">
        <v>108</v>
      </c>
      <c r="D313" s="51">
        <v>313</v>
      </c>
      <c r="E313" s="16" t="str">
        <f t="shared" si="11"/>
        <v>Pharmacy_Claims_Line+Copay_Amt</v>
      </c>
      <c r="F313" s="39"/>
      <c r="G313" s="25" t="s">
        <v>16</v>
      </c>
      <c r="H313" s="8" t="s">
        <v>105</v>
      </c>
      <c r="I313" s="6" t="s">
        <v>544</v>
      </c>
      <c r="J313" s="6" t="s">
        <v>110</v>
      </c>
      <c r="K313" s="6" t="s">
        <v>49</v>
      </c>
      <c r="L313" s="6">
        <v>18</v>
      </c>
    </row>
    <row r="314" spans="1:66" ht="24.75" customHeight="1" x14ac:dyDescent="0.7">
      <c r="A314" s="40" t="s">
        <v>569</v>
      </c>
      <c r="B314" s="40" t="s">
        <v>97</v>
      </c>
      <c r="C314" s="50" t="s">
        <v>111</v>
      </c>
      <c r="D314" s="51">
        <v>314</v>
      </c>
      <c r="E314" s="16" t="str">
        <f t="shared" si="11"/>
        <v>Pharmacy_Claims_Line+Deductible_Amt</v>
      </c>
      <c r="F314" s="39"/>
      <c r="G314" s="25" t="s">
        <v>16</v>
      </c>
      <c r="H314" s="8" t="s">
        <v>105</v>
      </c>
      <c r="I314" s="6" t="s">
        <v>545</v>
      </c>
      <c r="J314" s="6" t="s">
        <v>113</v>
      </c>
      <c r="K314" s="6" t="s">
        <v>49</v>
      </c>
      <c r="L314" s="6">
        <v>18</v>
      </c>
    </row>
    <row r="315" spans="1:66" ht="24.75" customHeight="1" x14ac:dyDescent="0.7">
      <c r="A315" s="40" t="s">
        <v>569</v>
      </c>
      <c r="B315" s="40" t="s">
        <v>97</v>
      </c>
      <c r="C315" s="50" t="s">
        <v>578</v>
      </c>
      <c r="D315" s="51">
        <v>315</v>
      </c>
      <c r="E315" s="16" t="str">
        <f t="shared" si="11"/>
        <v>Pharmacy_Claims_Line+Dispensing_Fee_Amt</v>
      </c>
      <c r="F315" s="39"/>
      <c r="G315" s="25" t="s">
        <v>16</v>
      </c>
      <c r="H315" s="8" t="s">
        <v>17</v>
      </c>
      <c r="I315" s="6" t="s">
        <v>579</v>
      </c>
      <c r="J315" s="6"/>
      <c r="K315" s="6" t="s">
        <v>49</v>
      </c>
      <c r="L315" s="6">
        <v>18</v>
      </c>
    </row>
    <row r="316" spans="1:66" ht="24.75" customHeight="1" x14ac:dyDescent="0.7">
      <c r="A316" s="40" t="s">
        <v>569</v>
      </c>
      <c r="B316" s="40" t="s">
        <v>97</v>
      </c>
      <c r="C316" s="50" t="s">
        <v>580</v>
      </c>
      <c r="D316" s="51">
        <v>316</v>
      </c>
      <c r="E316" s="16" t="str">
        <f t="shared" si="11"/>
        <v>Pharmacy_Claims_Line+Ingredient_Cost_Amt</v>
      </c>
      <c r="F316" s="39"/>
      <c r="G316" s="25" t="s">
        <v>16</v>
      </c>
      <c r="H316" s="8" t="s">
        <v>17</v>
      </c>
      <c r="I316" s="6" t="s">
        <v>581</v>
      </c>
      <c r="J316" s="6" t="s">
        <v>582</v>
      </c>
      <c r="K316" s="6" t="s">
        <v>49</v>
      </c>
      <c r="L316" s="6">
        <v>18</v>
      </c>
    </row>
    <row r="317" spans="1:66" ht="24.75" customHeight="1" x14ac:dyDescent="0.7">
      <c r="A317" s="40" t="s">
        <v>569</v>
      </c>
      <c r="B317" s="40" t="s">
        <v>97</v>
      </c>
      <c r="C317" s="50" t="s">
        <v>114</v>
      </c>
      <c r="D317" s="51">
        <v>317</v>
      </c>
      <c r="E317" s="16" t="str">
        <f t="shared" si="11"/>
        <v>Pharmacy_Claims_Line+Member_Liability_Amt</v>
      </c>
      <c r="F317" s="39"/>
      <c r="G317" s="25" t="s">
        <v>16</v>
      </c>
      <c r="H317" s="8" t="s">
        <v>105</v>
      </c>
      <c r="I317" s="6" t="s">
        <v>18</v>
      </c>
      <c r="J317" s="6" t="s">
        <v>546</v>
      </c>
      <c r="K317" s="6" t="s">
        <v>49</v>
      </c>
      <c r="L317" s="6">
        <v>22</v>
      </c>
    </row>
    <row r="318" spans="1:66" ht="24.75" customHeight="1" x14ac:dyDescent="0.7">
      <c r="A318" s="40" t="s">
        <v>569</v>
      </c>
      <c r="B318" s="40" t="s">
        <v>97</v>
      </c>
      <c r="C318" s="50" t="s">
        <v>117</v>
      </c>
      <c r="D318" s="51">
        <v>318</v>
      </c>
      <c r="E318" s="16" t="str">
        <f t="shared" si="11"/>
        <v>Pharmacy_Claims_Line+Plan_Paid_Amt</v>
      </c>
      <c r="F318" s="39"/>
      <c r="G318" s="25" t="s">
        <v>16</v>
      </c>
      <c r="H318" s="8" t="s">
        <v>105</v>
      </c>
      <c r="I318" s="6" t="s">
        <v>547</v>
      </c>
      <c r="J318" s="6" t="s">
        <v>548</v>
      </c>
      <c r="K318" s="6" t="s">
        <v>49</v>
      </c>
      <c r="L318" s="6">
        <v>18</v>
      </c>
    </row>
    <row r="319" spans="1:66" ht="24.75" customHeight="1" x14ac:dyDescent="0.7">
      <c r="A319" s="40" t="s">
        <v>569</v>
      </c>
      <c r="B319" s="40" t="s">
        <v>97</v>
      </c>
      <c r="C319" s="50" t="s">
        <v>552</v>
      </c>
      <c r="D319" s="51">
        <v>319</v>
      </c>
      <c r="E319" s="16" t="str">
        <f t="shared" si="11"/>
        <v>Pharmacy_Claims_Line+COB_TPL_Amt</v>
      </c>
      <c r="F319" s="39"/>
      <c r="G319" s="25" t="s">
        <v>16</v>
      </c>
      <c r="H319" s="8" t="s">
        <v>105</v>
      </c>
      <c r="I319" s="6" t="s">
        <v>553</v>
      </c>
      <c r="J319" s="6" t="s">
        <v>204</v>
      </c>
      <c r="K319" s="6" t="s">
        <v>49</v>
      </c>
      <c r="L319" s="6">
        <v>18</v>
      </c>
    </row>
    <row r="320" spans="1:66" ht="24.75" customHeight="1" x14ac:dyDescent="0.7">
      <c r="A320" s="40" t="s">
        <v>569</v>
      </c>
      <c r="B320" s="40" t="s">
        <v>97</v>
      </c>
      <c r="C320" s="50" t="s">
        <v>554</v>
      </c>
      <c r="D320" s="51">
        <v>320</v>
      </c>
      <c r="E320" s="16" t="str">
        <f t="shared" si="11"/>
        <v>Pharmacy_Claims_Line+Total_POS_Rebate_Amt</v>
      </c>
      <c r="F320" s="39"/>
      <c r="G320" s="25" t="s">
        <v>16</v>
      </c>
      <c r="H320" s="8" t="s">
        <v>105</v>
      </c>
      <c r="I320" s="6" t="s">
        <v>555</v>
      </c>
      <c r="J320" s="6" t="s">
        <v>556</v>
      </c>
      <c r="K320" s="6" t="s">
        <v>49</v>
      </c>
      <c r="L320" s="6">
        <v>18</v>
      </c>
    </row>
    <row r="321" spans="1:12" ht="24.75" customHeight="1" x14ac:dyDescent="0.7">
      <c r="A321" s="40" t="s">
        <v>569</v>
      </c>
      <c r="B321" s="40" t="s">
        <v>97</v>
      </c>
      <c r="C321" s="50" t="s">
        <v>557</v>
      </c>
      <c r="D321" s="51">
        <v>321</v>
      </c>
      <c r="E321" s="16" t="str">
        <f t="shared" si="11"/>
        <v>Pharmacy_Claims_Line+Member_POS_Rebate_Amt</v>
      </c>
      <c r="F321" s="39"/>
      <c r="G321" s="25" t="s">
        <v>16</v>
      </c>
      <c r="H321" s="8" t="s">
        <v>105</v>
      </c>
      <c r="I321" s="6" t="s">
        <v>558</v>
      </c>
      <c r="J321" s="6" t="s">
        <v>559</v>
      </c>
      <c r="K321" s="6" t="s">
        <v>49</v>
      </c>
      <c r="L321" s="6">
        <v>18</v>
      </c>
    </row>
    <row r="322" spans="1:12" ht="24.75" customHeight="1" x14ac:dyDescent="0.7">
      <c r="A322" s="40" t="s">
        <v>569</v>
      </c>
      <c r="B322" s="40" t="s">
        <v>205</v>
      </c>
      <c r="C322" s="6" t="s">
        <v>583</v>
      </c>
      <c r="D322" s="51">
        <v>322</v>
      </c>
      <c r="E322" s="16" t="str">
        <f t="shared" si="11"/>
        <v>Pharmacy_Claims_Line+Drug_Nm</v>
      </c>
      <c r="F322" s="39"/>
      <c r="G322" s="25" t="s">
        <v>16</v>
      </c>
      <c r="H322" s="8" t="s">
        <v>17</v>
      </c>
      <c r="I322" s="6" t="s">
        <v>584</v>
      </c>
      <c r="J322" s="6" t="s">
        <v>585</v>
      </c>
      <c r="K322" s="6" t="s">
        <v>32</v>
      </c>
      <c r="L322" s="6">
        <v>80</v>
      </c>
    </row>
    <row r="323" spans="1:12" ht="24.75" customHeight="1" x14ac:dyDescent="0.7">
      <c r="A323" s="40" t="s">
        <v>569</v>
      </c>
      <c r="B323" s="40" t="s">
        <v>205</v>
      </c>
      <c r="C323" s="6" t="s">
        <v>206</v>
      </c>
      <c r="D323" s="51">
        <v>323</v>
      </c>
      <c r="E323" s="16" t="str">
        <f t="shared" si="11"/>
        <v>Pharmacy_Claims_Line+NDC_Cd</v>
      </c>
      <c r="F323" s="39"/>
      <c r="G323" s="25" t="s">
        <v>16</v>
      </c>
      <c r="H323" s="8" t="s">
        <v>17</v>
      </c>
      <c r="I323" s="6" t="s">
        <v>586</v>
      </c>
      <c r="J323" s="6" t="s">
        <v>587</v>
      </c>
      <c r="K323" s="6" t="s">
        <v>57</v>
      </c>
      <c r="L323" s="6">
        <v>11</v>
      </c>
    </row>
    <row r="324" spans="1:12" ht="24.75" customHeight="1" x14ac:dyDescent="0.7">
      <c r="A324" s="40" t="s">
        <v>569</v>
      </c>
      <c r="B324" s="40" t="s">
        <v>205</v>
      </c>
      <c r="C324" s="50" t="s">
        <v>588</v>
      </c>
      <c r="D324" s="51">
        <v>324</v>
      </c>
      <c r="E324" s="16" t="str">
        <f t="shared" si="11"/>
        <v>Pharmacy_Claims_Line+Compound_Drug_Name</v>
      </c>
      <c r="F324" s="39"/>
      <c r="G324" s="25" t="s">
        <v>16</v>
      </c>
      <c r="H324" s="8" t="s">
        <v>17</v>
      </c>
      <c r="I324" s="6" t="s">
        <v>589</v>
      </c>
      <c r="J324" s="6" t="s">
        <v>590</v>
      </c>
      <c r="K324" s="6" t="s">
        <v>32</v>
      </c>
      <c r="L324" s="6">
        <v>80</v>
      </c>
    </row>
    <row r="325" spans="1:12" ht="24.75" customHeight="1" x14ac:dyDescent="0.7">
      <c r="A325" s="40" t="s">
        <v>569</v>
      </c>
      <c r="B325" s="40" t="s">
        <v>126</v>
      </c>
      <c r="C325" s="6" t="s">
        <v>591</v>
      </c>
      <c r="D325" s="51">
        <v>325</v>
      </c>
      <c r="E325" s="16" t="str">
        <f t="shared" ref="E325:E355" si="12">A325&amp;"+"&amp;C325</f>
        <v>Pharmacy_Claims_Line+Compound_Drug_Ind</v>
      </c>
      <c r="F325" s="39"/>
      <c r="G325" s="25" t="s">
        <v>16</v>
      </c>
      <c r="H325" s="8" t="s">
        <v>17</v>
      </c>
      <c r="I325" s="6" t="s">
        <v>592</v>
      </c>
      <c r="J325" s="6" t="s">
        <v>593</v>
      </c>
      <c r="K325" s="6" t="s">
        <v>32</v>
      </c>
      <c r="L325" s="6">
        <v>1</v>
      </c>
    </row>
    <row r="326" spans="1:12" ht="24.75" customHeight="1" x14ac:dyDescent="0.7">
      <c r="A326" s="40" t="s">
        <v>569</v>
      </c>
      <c r="B326" s="40" t="s">
        <v>126</v>
      </c>
      <c r="C326" s="6" t="s">
        <v>594</v>
      </c>
      <c r="D326" s="51">
        <v>326</v>
      </c>
      <c r="E326" s="16" t="str">
        <f t="shared" si="12"/>
        <v>Pharmacy_Claims_Line+Days_Supply</v>
      </c>
      <c r="F326" s="39"/>
      <c r="G326" s="25" t="s">
        <v>16</v>
      </c>
      <c r="H326" s="8" t="s">
        <v>17</v>
      </c>
      <c r="I326" s="6" t="s">
        <v>595</v>
      </c>
      <c r="J326" s="6" t="s">
        <v>596</v>
      </c>
      <c r="K326" s="6" t="s">
        <v>20</v>
      </c>
      <c r="L326" s="6">
        <v>19</v>
      </c>
    </row>
    <row r="327" spans="1:12" ht="24.75" customHeight="1" x14ac:dyDescent="0.7">
      <c r="A327" s="40" t="s">
        <v>569</v>
      </c>
      <c r="B327" s="40" t="s">
        <v>126</v>
      </c>
      <c r="C327" s="6" t="s">
        <v>597</v>
      </c>
      <c r="D327" s="51">
        <v>327</v>
      </c>
      <c r="E327" s="16" t="str">
        <f t="shared" si="12"/>
        <v>Pharmacy_Claims_Line+Dispensed_As_Written_Cd</v>
      </c>
      <c r="F327" s="39"/>
      <c r="G327" s="25" t="s">
        <v>16</v>
      </c>
      <c r="H327" s="8" t="s">
        <v>17</v>
      </c>
      <c r="I327" s="6" t="s">
        <v>598</v>
      </c>
      <c r="J327" s="6" t="s">
        <v>599</v>
      </c>
      <c r="K327" s="6" t="s">
        <v>57</v>
      </c>
      <c r="L327" s="6">
        <v>1</v>
      </c>
    </row>
    <row r="328" spans="1:12" ht="24.75" customHeight="1" x14ac:dyDescent="0.7">
      <c r="A328" s="40" t="s">
        <v>569</v>
      </c>
      <c r="B328" s="40" t="s">
        <v>126</v>
      </c>
      <c r="C328" s="6" t="s">
        <v>600</v>
      </c>
      <c r="D328" s="51">
        <v>328</v>
      </c>
      <c r="E328" s="16" t="str">
        <f t="shared" si="12"/>
        <v>Pharmacy_Claims_Line+Generic_Drug_Ind</v>
      </c>
      <c r="F328" s="39"/>
      <c r="G328" s="25" t="s">
        <v>16</v>
      </c>
      <c r="H328" s="8" t="s">
        <v>17</v>
      </c>
      <c r="I328" s="6" t="s">
        <v>601</v>
      </c>
      <c r="J328" s="6" t="s">
        <v>602</v>
      </c>
      <c r="K328" s="6" t="s">
        <v>57</v>
      </c>
      <c r="L328" s="6">
        <v>1</v>
      </c>
    </row>
    <row r="329" spans="1:12" ht="24.75" customHeight="1" x14ac:dyDescent="0.7">
      <c r="A329" s="40" t="s">
        <v>569</v>
      </c>
      <c r="B329" s="40" t="s">
        <v>126</v>
      </c>
      <c r="C329" s="6" t="s">
        <v>209</v>
      </c>
      <c r="D329" s="51">
        <v>329</v>
      </c>
      <c r="E329" s="16" t="str">
        <f t="shared" si="12"/>
        <v>Pharmacy_Claims_Line+Line_No</v>
      </c>
      <c r="F329" s="39" t="str">
        <f t="array" ref="F329">IF(AND($G$303:$G$337=""),"","X")</f>
        <v>X</v>
      </c>
      <c r="G329" s="25" t="s">
        <v>16</v>
      </c>
      <c r="H329" s="8" t="s">
        <v>17</v>
      </c>
      <c r="I329" s="6" t="s">
        <v>18</v>
      </c>
      <c r="J329" s="6" t="s">
        <v>211</v>
      </c>
      <c r="K329" s="6" t="s">
        <v>20</v>
      </c>
      <c r="L329" s="6">
        <v>19</v>
      </c>
    </row>
    <row r="330" spans="1:12" ht="24.75" customHeight="1" x14ac:dyDescent="0.7">
      <c r="A330" s="40" t="s">
        <v>569</v>
      </c>
      <c r="B330" s="40" t="s">
        <v>126</v>
      </c>
      <c r="C330" s="6" t="s">
        <v>144</v>
      </c>
      <c r="D330" s="51">
        <v>330</v>
      </c>
      <c r="E330" s="16" t="str">
        <f t="shared" si="12"/>
        <v>Pharmacy_Claims_Line+Claim_Status_Cd</v>
      </c>
      <c r="F330" s="39"/>
      <c r="G330" s="25" t="s">
        <v>16</v>
      </c>
      <c r="H330" s="8" t="s">
        <v>17</v>
      </c>
      <c r="I330" s="6" t="s">
        <v>560</v>
      </c>
      <c r="J330" s="6" t="s">
        <v>146</v>
      </c>
      <c r="K330" s="6" t="s">
        <v>32</v>
      </c>
      <c r="L330" s="6">
        <v>2</v>
      </c>
    </row>
    <row r="331" spans="1:12" ht="24.75" customHeight="1" x14ac:dyDescent="0.7">
      <c r="A331" s="40" t="s">
        <v>569</v>
      </c>
      <c r="B331" s="40" t="s">
        <v>126</v>
      </c>
      <c r="C331" s="50" t="s">
        <v>603</v>
      </c>
      <c r="D331" s="51">
        <v>331</v>
      </c>
      <c r="E331" s="16" t="str">
        <f t="shared" si="12"/>
        <v>Pharmacy_Claims_Line+Quantity_Dispensed</v>
      </c>
      <c r="F331" s="39"/>
      <c r="G331" s="25" t="s">
        <v>16</v>
      </c>
      <c r="H331" s="8" t="s">
        <v>17</v>
      </c>
      <c r="I331" s="6" t="s">
        <v>604</v>
      </c>
      <c r="J331" s="6" t="s">
        <v>605</v>
      </c>
      <c r="K331" s="6" t="s">
        <v>20</v>
      </c>
      <c r="L331" s="6">
        <v>19</v>
      </c>
    </row>
    <row r="332" spans="1:12" ht="24.75" customHeight="1" x14ac:dyDescent="0.7">
      <c r="A332" s="40" t="s">
        <v>569</v>
      </c>
      <c r="B332" s="40" t="s">
        <v>126</v>
      </c>
      <c r="C332" s="50" t="s">
        <v>606</v>
      </c>
      <c r="D332" s="51">
        <v>332</v>
      </c>
      <c r="E332" s="16" t="str">
        <f t="shared" si="12"/>
        <v>Pharmacy_Claims_Line+Refill_Ind</v>
      </c>
      <c r="F332" s="39"/>
      <c r="G332" s="25" t="s">
        <v>16</v>
      </c>
      <c r="H332" s="8" t="s">
        <v>17</v>
      </c>
      <c r="I332" s="6" t="s">
        <v>607</v>
      </c>
      <c r="J332" s="6" t="s">
        <v>608</v>
      </c>
      <c r="K332" s="6" t="s">
        <v>57</v>
      </c>
      <c r="L332" s="6">
        <v>2</v>
      </c>
    </row>
    <row r="333" spans="1:12" ht="24.75" customHeight="1" x14ac:dyDescent="0.7">
      <c r="A333" s="40" t="s">
        <v>569</v>
      </c>
      <c r="B333" s="40" t="s">
        <v>126</v>
      </c>
      <c r="C333" s="50" t="s">
        <v>566</v>
      </c>
      <c r="D333" s="51">
        <v>333</v>
      </c>
      <c r="E333" s="16" t="str">
        <f t="shared" si="12"/>
        <v>Pharmacy_Claims_Line+National_Pharmacy_NPI</v>
      </c>
      <c r="F333" s="39"/>
      <c r="G333" s="25" t="s">
        <v>16</v>
      </c>
      <c r="H333" s="8" t="s">
        <v>17</v>
      </c>
      <c r="I333" s="6" t="s">
        <v>567</v>
      </c>
      <c r="J333" s="6" t="s">
        <v>568</v>
      </c>
      <c r="K333" s="6" t="s">
        <v>32</v>
      </c>
      <c r="L333" s="6">
        <v>20</v>
      </c>
    </row>
    <row r="334" spans="1:12" ht="24.75" customHeight="1" x14ac:dyDescent="0.7">
      <c r="A334" s="40" t="s">
        <v>569</v>
      </c>
      <c r="B334" s="40" t="s">
        <v>126</v>
      </c>
      <c r="C334" s="50" t="s">
        <v>227</v>
      </c>
      <c r="D334" s="51">
        <v>334</v>
      </c>
      <c r="E334" s="16" t="str">
        <f t="shared" si="12"/>
        <v>Pharmacy_Claims_Line+Claim_Line_Type</v>
      </c>
      <c r="F334" s="39"/>
      <c r="G334" s="25" t="s">
        <v>16</v>
      </c>
      <c r="H334" s="8" t="s">
        <v>17</v>
      </c>
      <c r="I334" s="6" t="s">
        <v>609</v>
      </c>
      <c r="J334" s="6" t="s">
        <v>229</v>
      </c>
      <c r="K334" s="6" t="s">
        <v>57</v>
      </c>
      <c r="L334" s="6">
        <v>1</v>
      </c>
    </row>
    <row r="335" spans="1:12" ht="24.75" customHeight="1" x14ac:dyDescent="0.7">
      <c r="A335" s="40" t="s">
        <v>569</v>
      </c>
      <c r="B335" s="40" t="s">
        <v>126</v>
      </c>
      <c r="C335" s="50" t="s">
        <v>610</v>
      </c>
      <c r="D335" s="51">
        <v>335</v>
      </c>
      <c r="E335" s="16" t="str">
        <f t="shared" si="12"/>
        <v>Pharmacy_Claims_Line+Formulary_Ind</v>
      </c>
      <c r="F335" s="39"/>
      <c r="G335" s="25" t="s">
        <v>16</v>
      </c>
      <c r="H335" s="8" t="s">
        <v>17</v>
      </c>
      <c r="I335" s="6" t="s">
        <v>611</v>
      </c>
      <c r="J335" s="6" t="s">
        <v>612</v>
      </c>
      <c r="K335" s="6" t="s">
        <v>57</v>
      </c>
      <c r="L335" s="6">
        <v>1</v>
      </c>
    </row>
    <row r="336" spans="1:12" ht="24.75" customHeight="1" x14ac:dyDescent="0.7">
      <c r="A336" s="40" t="s">
        <v>569</v>
      </c>
      <c r="B336" s="40" t="s">
        <v>126</v>
      </c>
      <c r="C336" s="50" t="s">
        <v>613</v>
      </c>
      <c r="D336" s="51">
        <v>336</v>
      </c>
      <c r="E336" s="16" t="str">
        <f t="shared" si="12"/>
        <v>Pharmacy_Claims_Line+Refill_Number</v>
      </c>
      <c r="F336" s="39"/>
      <c r="G336" s="25" t="s">
        <v>16</v>
      </c>
      <c r="H336" s="8" t="s">
        <v>17</v>
      </c>
      <c r="I336" s="6" t="s">
        <v>614</v>
      </c>
      <c r="J336" s="6" t="s">
        <v>615</v>
      </c>
      <c r="K336" s="6" t="s">
        <v>20</v>
      </c>
      <c r="L336" s="6">
        <v>19</v>
      </c>
    </row>
    <row r="337" spans="1:12" ht="24.75" customHeight="1" x14ac:dyDescent="0.7">
      <c r="A337" s="40" t="s">
        <v>569</v>
      </c>
      <c r="B337" s="40" t="s">
        <v>126</v>
      </c>
      <c r="C337" s="50" t="s">
        <v>616</v>
      </c>
      <c r="D337" s="51">
        <v>337</v>
      </c>
      <c r="E337" s="16" t="str">
        <f t="shared" si="12"/>
        <v>Pharmacy_Claims_Line+Specialty_Drug_Ind</v>
      </c>
      <c r="F337" s="39"/>
      <c r="G337" s="25" t="s">
        <v>16</v>
      </c>
      <c r="H337" s="8" t="s">
        <v>17</v>
      </c>
      <c r="I337" s="6" t="s">
        <v>617</v>
      </c>
      <c r="J337" s="6" t="s">
        <v>618</v>
      </c>
      <c r="K337" s="6" t="s">
        <v>57</v>
      </c>
      <c r="L337" s="6">
        <v>1</v>
      </c>
    </row>
    <row r="338" spans="1:12" ht="24.75" customHeight="1" x14ac:dyDescent="0.7">
      <c r="A338" s="40" t="s">
        <v>619</v>
      </c>
      <c r="B338" s="40" t="s">
        <v>14</v>
      </c>
      <c r="C338" s="50" t="s">
        <v>15</v>
      </c>
      <c r="D338" s="51">
        <v>338</v>
      </c>
      <c r="E338" s="16" t="str">
        <f t="shared" si="12"/>
        <v>Dental_Claims_Header+Billing_Provider_Composite_ID</v>
      </c>
      <c r="F338" s="39" t="str">
        <f t="array" ref="F338">IF(AND($G$338:$G$382=""),"","X")</f>
        <v/>
      </c>
      <c r="G338" s="25"/>
      <c r="H338" s="8" t="s">
        <v>17</v>
      </c>
      <c r="I338" s="6" t="s">
        <v>18</v>
      </c>
      <c r="J338" s="6" t="s">
        <v>19</v>
      </c>
      <c r="K338" s="6" t="s">
        <v>20</v>
      </c>
      <c r="L338" s="6">
        <v>19</v>
      </c>
    </row>
    <row r="339" spans="1:12" ht="24.75" customHeight="1" x14ac:dyDescent="0.7">
      <c r="A339" s="40" t="s">
        <v>619</v>
      </c>
      <c r="B339" s="40" t="s">
        <v>14</v>
      </c>
      <c r="C339" s="50" t="s">
        <v>21</v>
      </c>
      <c r="D339" s="51">
        <v>339</v>
      </c>
      <c r="E339" s="16" t="str">
        <f t="shared" si="12"/>
        <v>Dental_Claims_Header+Claim_ID</v>
      </c>
      <c r="F339" s="39" t="str">
        <f t="array" ref="F339">IF(AND($G$338:$G$382=""),"","X")</f>
        <v/>
      </c>
      <c r="G339" s="25"/>
      <c r="H339" s="8" t="s">
        <v>17</v>
      </c>
      <c r="I339" s="6" t="s">
        <v>18</v>
      </c>
      <c r="J339" s="6" t="s">
        <v>620</v>
      </c>
      <c r="K339" s="6" t="s">
        <v>20</v>
      </c>
      <c r="L339" s="6">
        <v>19</v>
      </c>
    </row>
    <row r="340" spans="1:12" ht="24.75" customHeight="1" x14ac:dyDescent="0.7">
      <c r="A340" s="40" t="s">
        <v>619</v>
      </c>
      <c r="B340" s="40" t="s">
        <v>14</v>
      </c>
      <c r="C340" s="50" t="s">
        <v>23</v>
      </c>
      <c r="D340" s="51">
        <v>340</v>
      </c>
      <c r="E340" s="16" t="str">
        <f t="shared" si="12"/>
        <v>Dental_Claims_Header+Member_Composite_ID</v>
      </c>
      <c r="F340" s="39" t="str">
        <f t="array" ref="F340">IF(AND($G$338:$G$382=""),"","X")</f>
        <v/>
      </c>
      <c r="G340" s="25"/>
      <c r="H340" s="8" t="s">
        <v>17</v>
      </c>
      <c r="I340" s="6" t="s">
        <v>18</v>
      </c>
      <c r="J340" s="6" t="s">
        <v>24</v>
      </c>
      <c r="K340" s="6" t="s">
        <v>20</v>
      </c>
      <c r="L340" s="6">
        <v>19</v>
      </c>
    </row>
    <row r="341" spans="1:12" ht="24.75" customHeight="1" x14ac:dyDescent="0.7">
      <c r="A341" s="40" t="s">
        <v>619</v>
      </c>
      <c r="B341" s="40" t="s">
        <v>14</v>
      </c>
      <c r="C341" s="50" t="s">
        <v>25</v>
      </c>
      <c r="D341" s="51">
        <v>341</v>
      </c>
      <c r="E341" s="16" t="str">
        <f t="shared" si="12"/>
        <v>Dental_Claims_Header+Member_ID</v>
      </c>
      <c r="F341" s="39" t="str">
        <f t="array" ref="F341">IF(AND($G$338:$G$382=""),"","X")</f>
        <v/>
      </c>
      <c r="G341" s="25"/>
      <c r="H341" s="8" t="s">
        <v>17</v>
      </c>
      <c r="I341" s="6" t="s">
        <v>26</v>
      </c>
      <c r="J341" s="6" t="s">
        <v>27</v>
      </c>
      <c r="K341" s="6" t="s">
        <v>20</v>
      </c>
      <c r="L341" s="6">
        <v>19</v>
      </c>
    </row>
    <row r="342" spans="1:12" ht="24.75" customHeight="1" x14ac:dyDescent="0.7">
      <c r="A342" s="40" t="s">
        <v>619</v>
      </c>
      <c r="B342" s="40" t="s">
        <v>28</v>
      </c>
      <c r="C342" s="50" t="s">
        <v>29</v>
      </c>
      <c r="D342" s="51">
        <v>342</v>
      </c>
      <c r="E342" s="16" t="str">
        <f t="shared" si="12"/>
        <v>Dental_Claims_Header+ICD_Primary_Procedure_Cd</v>
      </c>
      <c r="F342" s="39"/>
      <c r="G342" s="25"/>
      <c r="H342" s="8" t="s">
        <v>17</v>
      </c>
      <c r="I342" s="6" t="s">
        <v>30</v>
      </c>
      <c r="J342" s="6" t="s">
        <v>31</v>
      </c>
      <c r="K342" s="6" t="s">
        <v>32</v>
      </c>
      <c r="L342" s="6">
        <v>7</v>
      </c>
    </row>
    <row r="343" spans="1:12" ht="24.75" customHeight="1" x14ac:dyDescent="0.7">
      <c r="A343" s="40" t="s">
        <v>619</v>
      </c>
      <c r="B343" s="40" t="s">
        <v>28</v>
      </c>
      <c r="C343" s="50" t="s">
        <v>33</v>
      </c>
      <c r="D343" s="51">
        <v>343</v>
      </c>
      <c r="E343" s="16" t="str">
        <f t="shared" si="12"/>
        <v>Dental_Claims_Header+ICD_Vers_Flag</v>
      </c>
      <c r="F343" s="39" t="str">
        <f>IF(AND(G342="",G344=""),"","X")</f>
        <v/>
      </c>
      <c r="G343" s="25"/>
      <c r="H343" s="8" t="s">
        <v>17</v>
      </c>
      <c r="I343" s="6"/>
      <c r="J343" s="6" t="s">
        <v>34</v>
      </c>
      <c r="K343" s="6" t="s">
        <v>32</v>
      </c>
      <c r="L343" s="6">
        <v>1</v>
      </c>
    </row>
    <row r="344" spans="1:12" ht="24.75" customHeight="1" x14ac:dyDescent="0.7">
      <c r="A344" s="40" t="s">
        <v>619</v>
      </c>
      <c r="B344" s="40" t="s">
        <v>35</v>
      </c>
      <c r="C344" s="50" t="s">
        <v>39</v>
      </c>
      <c r="D344" s="51">
        <v>344</v>
      </c>
      <c r="E344" s="16" t="str">
        <f t="shared" si="12"/>
        <v>Dental_Claims_Header+Principal_Diagnosis_Cd</v>
      </c>
      <c r="F344" s="39"/>
      <c r="G344" s="25"/>
      <c r="H344" s="8" t="s">
        <v>17</v>
      </c>
      <c r="I344" s="6" t="s">
        <v>40</v>
      </c>
      <c r="J344" s="6" t="s">
        <v>41</v>
      </c>
      <c r="K344" s="6" t="s">
        <v>32</v>
      </c>
      <c r="L344" s="6">
        <v>7</v>
      </c>
    </row>
    <row r="345" spans="1:12" ht="24.75" customHeight="1" x14ac:dyDescent="0.7">
      <c r="A345" s="40" t="s">
        <v>619</v>
      </c>
      <c r="B345" s="40" t="s">
        <v>42</v>
      </c>
      <c r="C345" s="50" t="s">
        <v>70</v>
      </c>
      <c r="D345" s="51">
        <v>345</v>
      </c>
      <c r="E345" s="16" t="str">
        <f t="shared" si="12"/>
        <v>Dental_Claims_Header+Paid_Dt</v>
      </c>
      <c r="F345" s="39"/>
      <c r="G345" s="25"/>
      <c r="H345" s="8" t="s">
        <v>44</v>
      </c>
      <c r="I345" s="6"/>
      <c r="J345" s="6" t="s">
        <v>72</v>
      </c>
      <c r="K345" s="6" t="s">
        <v>42</v>
      </c>
      <c r="L345" s="6">
        <v>10</v>
      </c>
    </row>
    <row r="346" spans="1:12" ht="24.75" customHeight="1" x14ac:dyDescent="0.7">
      <c r="A346" s="40" t="s">
        <v>619</v>
      </c>
      <c r="B346" s="40" t="s">
        <v>42</v>
      </c>
      <c r="C346" s="50" t="s">
        <v>73</v>
      </c>
      <c r="D346" s="51">
        <v>346</v>
      </c>
      <c r="E346" s="16" t="str">
        <f t="shared" si="12"/>
        <v>Dental_Claims_Header+Paid_Dt_Day</v>
      </c>
      <c r="F346" s="39"/>
      <c r="G346" s="25"/>
      <c r="H346" s="8" t="s">
        <v>44</v>
      </c>
      <c r="I346" s="6" t="s">
        <v>71</v>
      </c>
      <c r="J346" s="6" t="s">
        <v>74</v>
      </c>
      <c r="K346" s="6" t="s">
        <v>49</v>
      </c>
      <c r="L346" s="6">
        <v>18</v>
      </c>
    </row>
    <row r="347" spans="1:12" ht="24.75" customHeight="1" x14ac:dyDescent="0.7">
      <c r="A347" s="40" t="s">
        <v>619</v>
      </c>
      <c r="B347" s="40" t="s">
        <v>42</v>
      </c>
      <c r="C347" s="50" t="s">
        <v>75</v>
      </c>
      <c r="D347" s="51">
        <v>347</v>
      </c>
      <c r="E347" s="16" t="str">
        <f t="shared" si="12"/>
        <v>Dental_Claims_Header+Paid_Dt_Month</v>
      </c>
      <c r="F347" s="39"/>
      <c r="G347" s="25"/>
      <c r="H347" s="8" t="s">
        <v>44</v>
      </c>
      <c r="I347" s="6" t="s">
        <v>71</v>
      </c>
      <c r="J347" s="6" t="s">
        <v>76</v>
      </c>
      <c r="K347" s="6" t="s">
        <v>49</v>
      </c>
      <c r="L347" s="6">
        <v>18</v>
      </c>
    </row>
    <row r="348" spans="1:12" ht="24.75" customHeight="1" x14ac:dyDescent="0.7">
      <c r="A348" s="40" t="s">
        <v>619</v>
      </c>
      <c r="B348" s="40" t="s">
        <v>42</v>
      </c>
      <c r="C348" s="50" t="s">
        <v>77</v>
      </c>
      <c r="D348" s="51">
        <v>348</v>
      </c>
      <c r="E348" s="16" t="str">
        <f t="shared" si="12"/>
        <v>Dental_Claims_Header+Paid_Dt_Year</v>
      </c>
      <c r="F348" s="39"/>
      <c r="G348" s="25"/>
      <c r="H348" s="8" t="s">
        <v>17</v>
      </c>
      <c r="I348" s="6" t="s">
        <v>71</v>
      </c>
      <c r="J348" s="6" t="s">
        <v>78</v>
      </c>
      <c r="K348" s="6" t="s">
        <v>49</v>
      </c>
      <c r="L348" s="6">
        <v>18</v>
      </c>
    </row>
    <row r="349" spans="1:12" ht="24.75" customHeight="1" x14ac:dyDescent="0.7">
      <c r="A349" s="40" t="s">
        <v>619</v>
      </c>
      <c r="B349" s="40" t="s">
        <v>42</v>
      </c>
      <c r="C349" s="50" t="s">
        <v>79</v>
      </c>
      <c r="D349" s="51">
        <v>349</v>
      </c>
      <c r="E349" s="16" t="str">
        <f t="shared" si="12"/>
        <v>Dental_Claims_Header+Service_End_Dt</v>
      </c>
      <c r="F349" s="39"/>
      <c r="G349" s="25"/>
      <c r="H349" s="8" t="s">
        <v>44</v>
      </c>
      <c r="I349" s="6"/>
      <c r="J349" s="6" t="s">
        <v>81</v>
      </c>
      <c r="K349" s="6" t="s">
        <v>42</v>
      </c>
      <c r="L349" s="6">
        <v>10</v>
      </c>
    </row>
    <row r="350" spans="1:12" ht="24.75" customHeight="1" x14ac:dyDescent="0.7">
      <c r="A350" s="40" t="s">
        <v>619</v>
      </c>
      <c r="B350" s="40" t="s">
        <v>42</v>
      </c>
      <c r="C350" s="50" t="s">
        <v>82</v>
      </c>
      <c r="D350" s="51">
        <v>350</v>
      </c>
      <c r="E350" s="16" t="str">
        <f t="shared" si="12"/>
        <v>Dental_Claims_Header+Service_End_Dt_Day</v>
      </c>
      <c r="F350" s="39"/>
      <c r="G350" s="25"/>
      <c r="H350" s="8" t="s">
        <v>44</v>
      </c>
      <c r="I350" s="6" t="s">
        <v>80</v>
      </c>
      <c r="J350" s="6" t="s">
        <v>83</v>
      </c>
      <c r="K350" s="6" t="s">
        <v>49</v>
      </c>
      <c r="L350" s="6">
        <v>18</v>
      </c>
    </row>
    <row r="351" spans="1:12" ht="24.75" customHeight="1" x14ac:dyDescent="0.7">
      <c r="A351" s="40" t="s">
        <v>619</v>
      </c>
      <c r="B351" s="40" t="s">
        <v>42</v>
      </c>
      <c r="C351" s="50" t="s">
        <v>84</v>
      </c>
      <c r="D351" s="51">
        <v>351</v>
      </c>
      <c r="E351" s="16" t="str">
        <f t="shared" si="12"/>
        <v>Dental_Claims_Header+Service_End_Dt_Month</v>
      </c>
      <c r="F351" s="39"/>
      <c r="G351" s="25"/>
      <c r="H351" s="8" t="s">
        <v>44</v>
      </c>
      <c r="I351" s="6" t="s">
        <v>80</v>
      </c>
      <c r="J351" s="6" t="s">
        <v>85</v>
      </c>
      <c r="K351" s="6" t="s">
        <v>49</v>
      </c>
      <c r="L351" s="6">
        <v>18</v>
      </c>
    </row>
    <row r="352" spans="1:12" ht="24.75" customHeight="1" x14ac:dyDescent="0.7">
      <c r="A352" s="40" t="s">
        <v>619</v>
      </c>
      <c r="B352" s="40" t="s">
        <v>42</v>
      </c>
      <c r="C352" s="50" t="s">
        <v>86</v>
      </c>
      <c r="D352" s="51">
        <v>352</v>
      </c>
      <c r="E352" s="16" t="str">
        <f t="shared" si="12"/>
        <v>Dental_Claims_Header+Service_End_Dt_Year</v>
      </c>
      <c r="F352" s="39"/>
      <c r="G352" s="25"/>
      <c r="H352" s="8" t="s">
        <v>17</v>
      </c>
      <c r="I352" s="6" t="s">
        <v>80</v>
      </c>
      <c r="J352" s="6" t="s">
        <v>87</v>
      </c>
      <c r="K352" s="6" t="s">
        <v>49</v>
      </c>
      <c r="L352" s="6">
        <v>18</v>
      </c>
    </row>
    <row r="353" spans="1:12" ht="24.75" customHeight="1" x14ac:dyDescent="0.7">
      <c r="A353" s="40" t="s">
        <v>619</v>
      </c>
      <c r="B353" s="40" t="s">
        <v>42</v>
      </c>
      <c r="C353" s="50" t="s">
        <v>88</v>
      </c>
      <c r="D353" s="51">
        <v>353</v>
      </c>
      <c r="E353" s="16" t="str">
        <f t="shared" si="12"/>
        <v>Dental_Claims_Header+Service_Start_Dt</v>
      </c>
      <c r="F353" s="39"/>
      <c r="G353" s="25"/>
      <c r="H353" s="8" t="s">
        <v>44</v>
      </c>
      <c r="I353" s="6"/>
      <c r="J353" s="6" t="s">
        <v>90</v>
      </c>
      <c r="K353" s="6" t="s">
        <v>42</v>
      </c>
      <c r="L353" s="6">
        <v>10</v>
      </c>
    </row>
    <row r="354" spans="1:12" ht="24.75" customHeight="1" x14ac:dyDescent="0.7">
      <c r="A354" s="40" t="s">
        <v>619</v>
      </c>
      <c r="B354" s="40" t="s">
        <v>42</v>
      </c>
      <c r="C354" s="50" t="s">
        <v>91</v>
      </c>
      <c r="D354" s="51">
        <v>354</v>
      </c>
      <c r="E354" s="16" t="str">
        <f t="shared" si="12"/>
        <v>Dental_Claims_Header+Service_Start_Dt_Day</v>
      </c>
      <c r="F354" s="39"/>
      <c r="G354" s="25"/>
      <c r="H354" s="8" t="s">
        <v>44</v>
      </c>
      <c r="I354" s="6" t="s">
        <v>89</v>
      </c>
      <c r="J354" s="6" t="s">
        <v>92</v>
      </c>
      <c r="K354" s="6" t="s">
        <v>49</v>
      </c>
      <c r="L354" s="6">
        <v>18</v>
      </c>
    </row>
    <row r="355" spans="1:12" ht="24.75" customHeight="1" x14ac:dyDescent="0.7">
      <c r="A355" s="40" t="s">
        <v>619</v>
      </c>
      <c r="B355" s="40" t="s">
        <v>42</v>
      </c>
      <c r="C355" s="50" t="s">
        <v>93</v>
      </c>
      <c r="D355" s="51">
        <v>355</v>
      </c>
      <c r="E355" s="16" t="str">
        <f t="shared" si="12"/>
        <v>Dental_Claims_Header+Service_Start_Dt_Month</v>
      </c>
      <c r="F355" s="39"/>
      <c r="G355" s="25"/>
      <c r="H355" s="8" t="s">
        <v>44</v>
      </c>
      <c r="I355" s="6" t="s">
        <v>89</v>
      </c>
      <c r="J355" s="6" t="s">
        <v>94</v>
      </c>
      <c r="K355" s="6" t="s">
        <v>49</v>
      </c>
      <c r="L355" s="6">
        <v>18</v>
      </c>
    </row>
    <row r="356" spans="1:12" ht="24.75" customHeight="1" x14ac:dyDescent="0.7">
      <c r="A356" s="40" t="s">
        <v>619</v>
      </c>
      <c r="B356" s="40" t="s">
        <v>42</v>
      </c>
      <c r="C356" s="50" t="s">
        <v>95</v>
      </c>
      <c r="D356" s="51">
        <v>356</v>
      </c>
      <c r="E356" s="16" t="str">
        <f t="shared" ref="E356:E387" si="13">A356&amp;"+"&amp;C356</f>
        <v>Dental_Claims_Header+Service_Start_Dt_Year</v>
      </c>
      <c r="F356" s="39"/>
      <c r="G356" s="25"/>
      <c r="H356" s="8" t="s">
        <v>17</v>
      </c>
      <c r="I356" s="6" t="s">
        <v>89</v>
      </c>
      <c r="J356" s="6" t="s">
        <v>96</v>
      </c>
      <c r="K356" s="6" t="s">
        <v>49</v>
      </c>
      <c r="L356" s="6">
        <v>18</v>
      </c>
    </row>
    <row r="357" spans="1:12" ht="24.75" customHeight="1" x14ac:dyDescent="0.7">
      <c r="A357" s="40" t="s">
        <v>619</v>
      </c>
      <c r="B357" s="40" t="s">
        <v>97</v>
      </c>
      <c r="C357" s="50" t="s">
        <v>98</v>
      </c>
      <c r="D357" s="51">
        <v>357</v>
      </c>
      <c r="E357" s="16" t="str">
        <f t="shared" si="13"/>
        <v>Dental_Claims_Header+Allowed_Amt</v>
      </c>
      <c r="F357" s="39"/>
      <c r="G357" s="25"/>
      <c r="H357" s="8" t="s">
        <v>17</v>
      </c>
      <c r="I357" s="6" t="s">
        <v>621</v>
      </c>
      <c r="J357" s="6" t="s">
        <v>100</v>
      </c>
      <c r="K357" s="6" t="s">
        <v>49</v>
      </c>
      <c r="L357" s="6">
        <v>18</v>
      </c>
    </row>
    <row r="358" spans="1:12" ht="24.75" customHeight="1" x14ac:dyDescent="0.7">
      <c r="A358" s="40" t="s">
        <v>619</v>
      </c>
      <c r="B358" s="40" t="s">
        <v>97</v>
      </c>
      <c r="C358" s="50" t="s">
        <v>101</v>
      </c>
      <c r="D358" s="51">
        <v>358</v>
      </c>
      <c r="E358" s="16" t="str">
        <f t="shared" si="13"/>
        <v>Dental_Claims_Header+Charge_Amt</v>
      </c>
      <c r="F358" s="39"/>
      <c r="G358" s="25"/>
      <c r="H358" s="8" t="s">
        <v>17</v>
      </c>
      <c r="I358" s="6" t="s">
        <v>102</v>
      </c>
      <c r="J358" s="6" t="s">
        <v>103</v>
      </c>
      <c r="K358" s="6" t="s">
        <v>49</v>
      </c>
      <c r="L358" s="6">
        <v>18</v>
      </c>
    </row>
    <row r="359" spans="1:12" ht="24.75" customHeight="1" x14ac:dyDescent="0.7">
      <c r="A359" s="40" t="s">
        <v>619</v>
      </c>
      <c r="B359" s="40" t="s">
        <v>97</v>
      </c>
      <c r="C359" s="50" t="s">
        <v>104</v>
      </c>
      <c r="D359" s="51">
        <v>359</v>
      </c>
      <c r="E359" s="16" t="str">
        <f t="shared" si="13"/>
        <v>Dental_Claims_Header+Coinsurance_Amt</v>
      </c>
      <c r="F359" s="39"/>
      <c r="G359" s="25"/>
      <c r="H359" s="8" t="s">
        <v>105</v>
      </c>
      <c r="I359" s="6" t="s">
        <v>106</v>
      </c>
      <c r="J359" s="6" t="s">
        <v>107</v>
      </c>
      <c r="K359" s="6" t="s">
        <v>49</v>
      </c>
      <c r="L359" s="6">
        <v>18</v>
      </c>
    </row>
    <row r="360" spans="1:12" ht="24.75" customHeight="1" x14ac:dyDescent="0.7">
      <c r="A360" s="40" t="s">
        <v>619</v>
      </c>
      <c r="B360" s="40" t="s">
        <v>97</v>
      </c>
      <c r="C360" s="50" t="s">
        <v>108</v>
      </c>
      <c r="D360" s="51">
        <v>360</v>
      </c>
      <c r="E360" s="16" t="str">
        <f t="shared" si="13"/>
        <v>Dental_Claims_Header+Copay_Amt</v>
      </c>
      <c r="F360" s="39"/>
      <c r="G360" s="25"/>
      <c r="H360" s="8" t="s">
        <v>105</v>
      </c>
      <c r="I360" s="6" t="s">
        <v>109</v>
      </c>
      <c r="J360" s="6" t="s">
        <v>110</v>
      </c>
      <c r="K360" s="6" t="s">
        <v>49</v>
      </c>
      <c r="L360" s="6">
        <v>18</v>
      </c>
    </row>
    <row r="361" spans="1:12" ht="24.75" customHeight="1" x14ac:dyDescent="0.7">
      <c r="A361" s="40" t="s">
        <v>619</v>
      </c>
      <c r="B361" s="40" t="s">
        <v>97</v>
      </c>
      <c r="C361" s="50" t="s">
        <v>111</v>
      </c>
      <c r="D361" s="51">
        <v>361</v>
      </c>
      <c r="E361" s="16" t="str">
        <f t="shared" si="13"/>
        <v>Dental_Claims_Header+Deductible_Amt</v>
      </c>
      <c r="F361" s="39"/>
      <c r="G361" s="25"/>
      <c r="H361" s="8" t="s">
        <v>105</v>
      </c>
      <c r="I361" s="6" t="s">
        <v>112</v>
      </c>
      <c r="J361" s="6" t="s">
        <v>113</v>
      </c>
      <c r="K361" s="6" t="s">
        <v>49</v>
      </c>
      <c r="L361" s="6">
        <v>18</v>
      </c>
    </row>
    <row r="362" spans="1:12" ht="24.75" customHeight="1" x14ac:dyDescent="0.7">
      <c r="A362" s="40" t="s">
        <v>619</v>
      </c>
      <c r="B362" s="40" t="s">
        <v>97</v>
      </c>
      <c r="C362" s="50" t="s">
        <v>114</v>
      </c>
      <c r="D362" s="51">
        <v>362</v>
      </c>
      <c r="E362" s="16" t="str">
        <f t="shared" si="13"/>
        <v>Dental_Claims_Header+Member_Liability_Amt</v>
      </c>
      <c r="F362" s="39"/>
      <c r="G362" s="25"/>
      <c r="H362" s="8" t="s">
        <v>105</v>
      </c>
      <c r="I362" s="6" t="s">
        <v>18</v>
      </c>
      <c r="J362" s="6" t="s">
        <v>622</v>
      </c>
      <c r="K362" s="6" t="s">
        <v>49</v>
      </c>
      <c r="L362" s="6">
        <v>18</v>
      </c>
    </row>
    <row r="363" spans="1:12" ht="24.75" customHeight="1" x14ac:dyDescent="0.7">
      <c r="A363" s="40" t="s">
        <v>619</v>
      </c>
      <c r="B363" s="40" t="s">
        <v>97</v>
      </c>
      <c r="C363" s="50" t="s">
        <v>116</v>
      </c>
      <c r="D363" s="51">
        <v>363</v>
      </c>
      <c r="E363" s="16" t="str">
        <f t="shared" si="13"/>
        <v>Dental_Claims_Header+Plan_Covered_Amt</v>
      </c>
      <c r="F363" s="39"/>
      <c r="G363" s="25"/>
      <c r="H363" s="8" t="s">
        <v>105</v>
      </c>
      <c r="I363" s="6"/>
      <c r="J363" s="6"/>
      <c r="K363" s="6" t="s">
        <v>49</v>
      </c>
      <c r="L363" s="6">
        <v>18</v>
      </c>
    </row>
    <row r="364" spans="1:12" ht="24.75" customHeight="1" x14ac:dyDescent="0.7">
      <c r="A364" s="40" t="s">
        <v>619</v>
      </c>
      <c r="B364" s="40" t="s">
        <v>97</v>
      </c>
      <c r="C364" s="50" t="s">
        <v>117</v>
      </c>
      <c r="D364" s="51">
        <v>364</v>
      </c>
      <c r="E364" s="16" t="str">
        <f t="shared" si="13"/>
        <v>Dental_Claims_Header+Plan_Paid_Amt</v>
      </c>
      <c r="F364" s="39"/>
      <c r="G364" s="25"/>
      <c r="H364" s="8" t="s">
        <v>105</v>
      </c>
      <c r="I364" s="6" t="s">
        <v>118</v>
      </c>
      <c r="J364" s="6" t="s">
        <v>119</v>
      </c>
      <c r="K364" s="6" t="s">
        <v>49</v>
      </c>
      <c r="L364" s="6">
        <v>18</v>
      </c>
    </row>
    <row r="365" spans="1:12" ht="24.75" customHeight="1" x14ac:dyDescent="0.7">
      <c r="A365" s="40" t="s">
        <v>619</v>
      </c>
      <c r="B365" s="40" t="s">
        <v>97</v>
      </c>
      <c r="C365" s="50" t="s">
        <v>120</v>
      </c>
      <c r="D365" s="51">
        <v>365</v>
      </c>
      <c r="E365" s="16" t="str">
        <f t="shared" si="13"/>
        <v>Dental_Claims_Header+Prepaid_Amt</v>
      </c>
      <c r="F365" s="39"/>
      <c r="G365" s="25"/>
      <c r="H365" s="8" t="s">
        <v>17</v>
      </c>
      <c r="I365" s="6" t="s">
        <v>121</v>
      </c>
      <c r="J365" s="6" t="s">
        <v>122</v>
      </c>
      <c r="K365" s="6" t="s">
        <v>49</v>
      </c>
      <c r="L365" s="6">
        <v>18</v>
      </c>
    </row>
    <row r="366" spans="1:12" ht="24.75" customHeight="1" x14ac:dyDescent="0.7">
      <c r="A366" s="40" t="s">
        <v>619</v>
      </c>
      <c r="B366" s="40" t="s">
        <v>126</v>
      </c>
      <c r="C366" s="50" t="s">
        <v>137</v>
      </c>
      <c r="D366" s="51">
        <v>366</v>
      </c>
      <c r="E366" s="16" t="str">
        <f t="shared" si="13"/>
        <v>Dental_Claims_Header+Bill_Type_Cd</v>
      </c>
      <c r="F366" s="39"/>
      <c r="G366" s="25"/>
      <c r="H366" s="8" t="s">
        <v>17</v>
      </c>
      <c r="I366" s="6" t="s">
        <v>138</v>
      </c>
      <c r="J366" s="6" t="s">
        <v>139</v>
      </c>
      <c r="K366" s="6" t="s">
        <v>32</v>
      </c>
      <c r="L366" s="6">
        <v>3</v>
      </c>
    </row>
    <row r="367" spans="1:12" ht="24.75" customHeight="1" x14ac:dyDescent="0.7">
      <c r="A367" s="40" t="s">
        <v>619</v>
      </c>
      <c r="B367" s="40" t="s">
        <v>126</v>
      </c>
      <c r="C367" s="50" t="s">
        <v>140</v>
      </c>
      <c r="D367" s="51">
        <v>367</v>
      </c>
      <c r="E367" s="16" t="str">
        <f t="shared" si="13"/>
        <v>Dental_Claims_Header+Bill_Type_Desc</v>
      </c>
      <c r="F367" s="39" t="str">
        <f t="array" ref="F367">IF(AND(G366=""),"","X")</f>
        <v/>
      </c>
      <c r="G367" s="25"/>
      <c r="H367" s="8" t="s">
        <v>17</v>
      </c>
      <c r="I367" s="6"/>
      <c r="J367" s="6" t="s">
        <v>141</v>
      </c>
      <c r="K367" s="6" t="s">
        <v>32</v>
      </c>
      <c r="L367" s="6">
        <v>145</v>
      </c>
    </row>
    <row r="368" spans="1:12" ht="24.75" customHeight="1" x14ac:dyDescent="0.7">
      <c r="A368" s="40" t="s">
        <v>619</v>
      </c>
      <c r="B368" s="40" t="s">
        <v>126</v>
      </c>
      <c r="C368" s="50" t="s">
        <v>142</v>
      </c>
      <c r="D368" s="51">
        <v>368</v>
      </c>
      <c r="E368" s="16" t="str">
        <f t="shared" si="13"/>
        <v>Dental_Claims_Header+Capitation_Flag</v>
      </c>
      <c r="F368" s="39"/>
      <c r="G368" s="25"/>
      <c r="H368" s="8" t="s">
        <v>17</v>
      </c>
      <c r="I368" s="6" t="s">
        <v>18</v>
      </c>
      <c r="J368" s="6" t="s">
        <v>143</v>
      </c>
      <c r="K368" s="6" t="s">
        <v>57</v>
      </c>
      <c r="L368" s="6">
        <v>1</v>
      </c>
    </row>
    <row r="369" spans="1:12" ht="24.75" customHeight="1" x14ac:dyDescent="0.7">
      <c r="A369" s="40" t="s">
        <v>619</v>
      </c>
      <c r="B369" s="40" t="s">
        <v>126</v>
      </c>
      <c r="C369" s="50" t="s">
        <v>144</v>
      </c>
      <c r="D369" s="51">
        <v>369</v>
      </c>
      <c r="E369" s="16" t="str">
        <f t="shared" si="13"/>
        <v>Dental_Claims_Header+Claim_Status_Cd</v>
      </c>
      <c r="F369" s="39"/>
      <c r="G369" s="25"/>
      <c r="H369" s="8" t="s">
        <v>17</v>
      </c>
      <c r="I369" s="6" t="s">
        <v>145</v>
      </c>
      <c r="J369" s="6" t="s">
        <v>146</v>
      </c>
      <c r="K369" s="6" t="s">
        <v>57</v>
      </c>
      <c r="L369" s="6">
        <v>2</v>
      </c>
    </row>
    <row r="370" spans="1:12" ht="24.75" customHeight="1" x14ac:dyDescent="0.7">
      <c r="A370" s="40" t="s">
        <v>619</v>
      </c>
      <c r="B370" s="40" t="s">
        <v>126</v>
      </c>
      <c r="C370" s="50" t="s">
        <v>147</v>
      </c>
      <c r="D370" s="51">
        <v>370</v>
      </c>
      <c r="E370" s="16" t="str">
        <f t="shared" si="13"/>
        <v>Dental_Claims_Header+Claim_Type_Cd</v>
      </c>
      <c r="F370" s="39"/>
      <c r="G370" s="25"/>
      <c r="H370" s="8" t="s">
        <v>17</v>
      </c>
      <c r="I370" s="6" t="s">
        <v>18</v>
      </c>
      <c r="J370" s="6" t="s">
        <v>148</v>
      </c>
      <c r="K370" s="6" t="s">
        <v>57</v>
      </c>
      <c r="L370" s="6">
        <v>1</v>
      </c>
    </row>
    <row r="371" spans="1:12" ht="24.75" customHeight="1" x14ac:dyDescent="0.7">
      <c r="A371" s="40" t="s">
        <v>619</v>
      </c>
      <c r="B371" s="40" t="s">
        <v>126</v>
      </c>
      <c r="C371" s="50" t="s">
        <v>149</v>
      </c>
      <c r="D371" s="51">
        <v>371</v>
      </c>
      <c r="E371" s="16" t="str">
        <f t="shared" si="13"/>
        <v>Dental_Claims_Header+COB_Flag</v>
      </c>
      <c r="F371" s="39"/>
      <c r="G371" s="25"/>
      <c r="H371" s="8" t="s">
        <v>17</v>
      </c>
      <c r="I371" s="6" t="s">
        <v>18</v>
      </c>
      <c r="J371" s="6" t="s">
        <v>150</v>
      </c>
      <c r="K371" s="6" t="s">
        <v>57</v>
      </c>
      <c r="L371" s="6">
        <v>1</v>
      </c>
    </row>
    <row r="372" spans="1:12" ht="24.75" customHeight="1" x14ac:dyDescent="0.7">
      <c r="A372" s="40" t="s">
        <v>619</v>
      </c>
      <c r="B372" s="40" t="s">
        <v>126</v>
      </c>
      <c r="C372" s="50" t="s">
        <v>151</v>
      </c>
      <c r="D372" s="51">
        <v>372</v>
      </c>
      <c r="E372" s="16" t="str">
        <f t="shared" si="13"/>
        <v>Dental_Claims_Header+Dental_Carrier_Flag</v>
      </c>
      <c r="F372" s="39"/>
      <c r="G372" s="25"/>
      <c r="H372" s="8" t="s">
        <v>17</v>
      </c>
      <c r="I372" s="6"/>
      <c r="J372" s="6" t="s">
        <v>152</v>
      </c>
      <c r="K372" s="6" t="s">
        <v>32</v>
      </c>
      <c r="L372" s="6">
        <v>1</v>
      </c>
    </row>
    <row r="373" spans="1:12" ht="24.75" customHeight="1" x14ac:dyDescent="0.7">
      <c r="A373" s="40" t="s">
        <v>619</v>
      </c>
      <c r="B373" s="40" t="s">
        <v>126</v>
      </c>
      <c r="C373" s="50" t="s">
        <v>153</v>
      </c>
      <c r="D373" s="51">
        <v>373</v>
      </c>
      <c r="E373" s="16" t="str">
        <f t="shared" si="13"/>
        <v>Dental_Claims_Header+Dental_Flag</v>
      </c>
      <c r="F373" s="39"/>
      <c r="G373" s="25"/>
      <c r="H373" s="8" t="s">
        <v>17</v>
      </c>
      <c r="I373" s="6"/>
      <c r="J373" s="6" t="s">
        <v>154</v>
      </c>
      <c r="K373" s="6" t="s">
        <v>32</v>
      </c>
      <c r="L373" s="6">
        <v>1</v>
      </c>
    </row>
    <row r="374" spans="1:12" ht="24.75" customHeight="1" x14ac:dyDescent="0.7">
      <c r="A374" s="40" t="s">
        <v>619</v>
      </c>
      <c r="B374" s="40" t="s">
        <v>126</v>
      </c>
      <c r="C374" s="50" t="s">
        <v>163</v>
      </c>
      <c r="D374" s="51">
        <v>374</v>
      </c>
      <c r="E374" s="16" t="str">
        <f t="shared" si="13"/>
        <v>Dental_Claims_Header+Insurance_Product_Type_Cd</v>
      </c>
      <c r="F374" s="39"/>
      <c r="G374" s="25"/>
      <c r="H374" s="8" t="s">
        <v>17</v>
      </c>
      <c r="I374" s="6" t="s">
        <v>164</v>
      </c>
      <c r="J374" s="6" t="s">
        <v>165</v>
      </c>
      <c r="K374" s="6" t="s">
        <v>32</v>
      </c>
      <c r="L374" s="6">
        <v>2</v>
      </c>
    </row>
    <row r="375" spans="1:12" ht="24.75" customHeight="1" x14ac:dyDescent="0.7">
      <c r="A375" s="40" t="s">
        <v>619</v>
      </c>
      <c r="B375" s="40" t="s">
        <v>126</v>
      </c>
      <c r="C375" s="50" t="s">
        <v>166</v>
      </c>
      <c r="D375" s="51">
        <v>375</v>
      </c>
      <c r="E375" s="16" t="str">
        <f t="shared" si="13"/>
        <v>Dental_Claims_Header+Insurance_Product_Type_Desc</v>
      </c>
      <c r="F375" s="39" t="str">
        <f t="array" ref="F375">IF(AND(G374=""),"","X")</f>
        <v/>
      </c>
      <c r="G375" s="25"/>
      <c r="H375" s="8" t="s">
        <v>17</v>
      </c>
      <c r="I375" s="6"/>
      <c r="J375" s="6" t="s">
        <v>167</v>
      </c>
      <c r="K375" s="6" t="s">
        <v>32</v>
      </c>
      <c r="L375" s="6">
        <v>75</v>
      </c>
    </row>
    <row r="376" spans="1:12" ht="24.75" customHeight="1" x14ac:dyDescent="0.7">
      <c r="A376" s="40" t="s">
        <v>619</v>
      </c>
      <c r="B376" s="40" t="s">
        <v>126</v>
      </c>
      <c r="C376" s="50" t="s">
        <v>171</v>
      </c>
      <c r="D376" s="51">
        <v>376</v>
      </c>
      <c r="E376" s="16" t="str">
        <f t="shared" si="13"/>
        <v>Dental_Claims_Header+Line_Count</v>
      </c>
      <c r="F376" s="39"/>
      <c r="G376" s="25"/>
      <c r="H376" s="8" t="s">
        <v>17</v>
      </c>
      <c r="I376" s="6" t="s">
        <v>18</v>
      </c>
      <c r="J376" s="6" t="s">
        <v>172</v>
      </c>
      <c r="K376" s="6" t="s">
        <v>20</v>
      </c>
      <c r="L376" s="6">
        <v>19</v>
      </c>
    </row>
    <row r="377" spans="1:12" ht="24.75" customHeight="1" x14ac:dyDescent="0.7">
      <c r="A377" s="40" t="s">
        <v>619</v>
      </c>
      <c r="B377" s="40" t="s">
        <v>126</v>
      </c>
      <c r="C377" s="50" t="s">
        <v>173</v>
      </c>
      <c r="D377" s="51">
        <v>377</v>
      </c>
      <c r="E377" s="16" t="str">
        <f t="shared" si="13"/>
        <v>Dental_Claims_Header+Line_of_Business_Cd</v>
      </c>
      <c r="F377" s="39"/>
      <c r="G377" s="25"/>
      <c r="H377" s="8" t="s">
        <v>17</v>
      </c>
      <c r="I377" s="6" t="s">
        <v>18</v>
      </c>
      <c r="J377" s="6" t="s">
        <v>174</v>
      </c>
      <c r="K377" s="6" t="s">
        <v>57</v>
      </c>
      <c r="L377" s="6">
        <v>3</v>
      </c>
    </row>
    <row r="378" spans="1:12" ht="24.75" customHeight="1" x14ac:dyDescent="0.7">
      <c r="A378" s="40" t="s">
        <v>619</v>
      </c>
      <c r="B378" s="40" t="s">
        <v>126</v>
      </c>
      <c r="C378" s="50" t="s">
        <v>181</v>
      </c>
      <c r="D378" s="51">
        <v>378</v>
      </c>
      <c r="E378" s="16" t="str">
        <f t="shared" si="13"/>
        <v>Dental_Claims_Header+Member_Eligible_Flag</v>
      </c>
      <c r="F378" s="39"/>
      <c r="G378" s="25"/>
      <c r="H378" s="8" t="s">
        <v>17</v>
      </c>
      <c r="I378" s="6" t="s">
        <v>18</v>
      </c>
      <c r="J378" s="6" t="s">
        <v>182</v>
      </c>
      <c r="K378" s="6" t="s">
        <v>32</v>
      </c>
      <c r="L378" s="6">
        <v>1</v>
      </c>
    </row>
    <row r="379" spans="1:12" ht="24.75" customHeight="1" x14ac:dyDescent="0.7">
      <c r="A379" s="40" t="s">
        <v>619</v>
      </c>
      <c r="B379" s="40" t="s">
        <v>126</v>
      </c>
      <c r="C379" s="6" t="s">
        <v>183</v>
      </c>
      <c r="D379" s="51">
        <v>379</v>
      </c>
      <c r="E379" s="16" t="str">
        <f t="shared" si="13"/>
        <v>Dental_Claims_Header+Payer_Cd</v>
      </c>
      <c r="F379" s="39"/>
      <c r="G379" s="25"/>
      <c r="H379" s="8" t="s">
        <v>105</v>
      </c>
      <c r="I379" s="6" t="s">
        <v>184</v>
      </c>
      <c r="J379" s="6" t="s">
        <v>185</v>
      </c>
      <c r="K379" s="6" t="s">
        <v>32</v>
      </c>
      <c r="L379" s="6">
        <v>8</v>
      </c>
    </row>
    <row r="380" spans="1:12" ht="24.75" customHeight="1" x14ac:dyDescent="0.7">
      <c r="A380" s="40" t="s">
        <v>619</v>
      </c>
      <c r="B380" s="40" t="s">
        <v>126</v>
      </c>
      <c r="C380" s="50" t="s">
        <v>175</v>
      </c>
      <c r="D380" s="51">
        <v>380</v>
      </c>
      <c r="E380" s="16" t="str">
        <f t="shared" si="13"/>
        <v>Dental_Claims_Header+Member_Age_Days</v>
      </c>
      <c r="F380" s="39"/>
      <c r="G380" s="25"/>
      <c r="H380" s="8" t="s">
        <v>44</v>
      </c>
      <c r="I380" s="6"/>
      <c r="J380" s="6" t="s">
        <v>176</v>
      </c>
      <c r="K380" s="6" t="s">
        <v>20</v>
      </c>
      <c r="L380" s="6">
        <v>19</v>
      </c>
    </row>
    <row r="381" spans="1:12" ht="24.75" customHeight="1" x14ac:dyDescent="0.7">
      <c r="A381" s="40" t="s">
        <v>619</v>
      </c>
      <c r="B381" s="40" t="s">
        <v>126</v>
      </c>
      <c r="C381" s="50" t="s">
        <v>177</v>
      </c>
      <c r="D381" s="51">
        <v>381</v>
      </c>
      <c r="E381" s="16" t="str">
        <f t="shared" si="13"/>
        <v>Dental_Claims_Header+Member_Age_Years</v>
      </c>
      <c r="F381" s="39"/>
      <c r="G381" s="25"/>
      <c r="H381" s="8" t="s">
        <v>17</v>
      </c>
      <c r="I381" s="6"/>
      <c r="J381" s="6" t="s">
        <v>178</v>
      </c>
      <c r="K381" s="6" t="s">
        <v>20</v>
      </c>
      <c r="L381" s="6">
        <v>19</v>
      </c>
    </row>
    <row r="382" spans="1:12" ht="24.75" customHeight="1" x14ac:dyDescent="0.7">
      <c r="A382" s="40" t="s">
        <v>619</v>
      </c>
      <c r="B382" s="40" t="s">
        <v>126</v>
      </c>
      <c r="C382" s="50" t="s">
        <v>179</v>
      </c>
      <c r="D382" s="51">
        <v>382</v>
      </c>
      <c r="E382" s="16" t="str">
        <f t="shared" si="13"/>
        <v>Dental_Claims_Header+Member_Age_Years_YE</v>
      </c>
      <c r="F382" s="39"/>
      <c r="G382" s="25"/>
      <c r="H382" s="8" t="s">
        <v>17</v>
      </c>
      <c r="I382" s="6"/>
      <c r="J382" s="6" t="s">
        <v>180</v>
      </c>
      <c r="K382" s="6" t="s">
        <v>20</v>
      </c>
      <c r="L382" s="6">
        <v>19</v>
      </c>
    </row>
    <row r="383" spans="1:12" ht="24.75" customHeight="1" x14ac:dyDescent="0.7">
      <c r="A383" s="40" t="s">
        <v>623</v>
      </c>
      <c r="B383" s="40" t="s">
        <v>14</v>
      </c>
      <c r="C383" s="50" t="s">
        <v>15</v>
      </c>
      <c r="D383" s="51">
        <v>383</v>
      </c>
      <c r="E383" s="16" t="str">
        <f t="shared" si="13"/>
        <v>Dental_Claims_Line+Billing_Provider_Composite_ID</v>
      </c>
      <c r="F383" s="39" t="str">
        <f t="array" ref="F383">IF(AND($G$383:$G$426=""),"","X")</f>
        <v/>
      </c>
      <c r="G383" s="25"/>
      <c r="H383" s="8" t="s">
        <v>17</v>
      </c>
      <c r="I383" s="6" t="s">
        <v>18</v>
      </c>
      <c r="J383" s="6" t="s">
        <v>19</v>
      </c>
      <c r="K383" s="6" t="s">
        <v>20</v>
      </c>
      <c r="L383" s="6">
        <v>19</v>
      </c>
    </row>
    <row r="384" spans="1:12" ht="24.75" customHeight="1" x14ac:dyDescent="0.7">
      <c r="A384" s="40" t="s">
        <v>623</v>
      </c>
      <c r="B384" s="40" t="s">
        <v>14</v>
      </c>
      <c r="C384" s="50" t="s">
        <v>21</v>
      </c>
      <c r="D384" s="51">
        <v>384</v>
      </c>
      <c r="E384" s="16" t="str">
        <f t="shared" si="13"/>
        <v>Dental_Claims_Line+Claim_ID</v>
      </c>
      <c r="F384" s="39" t="str">
        <f t="array" ref="F384">IF(AND($G$383:$G$426=""),"","X")</f>
        <v/>
      </c>
      <c r="G384" s="25"/>
      <c r="H384" s="8" t="s">
        <v>17</v>
      </c>
      <c r="I384" s="6" t="s">
        <v>18</v>
      </c>
      <c r="J384" s="6" t="s">
        <v>620</v>
      </c>
      <c r="K384" s="6" t="s">
        <v>20</v>
      </c>
      <c r="L384" s="6">
        <v>19</v>
      </c>
    </row>
    <row r="385" spans="1:66" ht="24.75" customHeight="1" x14ac:dyDescent="0.7">
      <c r="A385" s="40" t="s">
        <v>623</v>
      </c>
      <c r="B385" s="40" t="s">
        <v>14</v>
      </c>
      <c r="C385" s="50" t="s">
        <v>23</v>
      </c>
      <c r="D385" s="51">
        <v>385</v>
      </c>
      <c r="E385" s="16" t="str">
        <f t="shared" si="13"/>
        <v>Dental_Claims_Line+Member_Composite_ID</v>
      </c>
      <c r="F385" s="39" t="str">
        <f t="array" ref="F385">IF(AND($G$383:$G$426=""),"","X")</f>
        <v/>
      </c>
      <c r="G385" s="25"/>
      <c r="H385" s="8" t="s">
        <v>17</v>
      </c>
      <c r="I385" s="6" t="s">
        <v>18</v>
      </c>
      <c r="J385" s="6" t="s">
        <v>24</v>
      </c>
      <c r="K385" s="6" t="s">
        <v>20</v>
      </c>
      <c r="L385" s="6">
        <v>19</v>
      </c>
    </row>
    <row r="386" spans="1:66" ht="24.75" customHeight="1" x14ac:dyDescent="0.7">
      <c r="A386" s="40" t="s">
        <v>623</v>
      </c>
      <c r="B386" s="40" t="s">
        <v>14</v>
      </c>
      <c r="C386" s="50" t="s">
        <v>25</v>
      </c>
      <c r="D386" s="51">
        <v>386</v>
      </c>
      <c r="E386" s="16" t="str">
        <f t="shared" si="13"/>
        <v>Dental_Claims_Line+Member_ID</v>
      </c>
      <c r="F386" s="39" t="str">
        <f t="array" ref="F386">IF(AND($G$383:$G$426=""),"","X")</f>
        <v/>
      </c>
      <c r="G386" s="25"/>
      <c r="H386" s="8" t="s">
        <v>17</v>
      </c>
      <c r="I386" s="6" t="s">
        <v>26</v>
      </c>
      <c r="J386" s="6" t="s">
        <v>27</v>
      </c>
      <c r="K386" s="6" t="s">
        <v>20</v>
      </c>
      <c r="L386" s="6">
        <v>19</v>
      </c>
    </row>
    <row r="387" spans="1:66" ht="24.75" customHeight="1" x14ac:dyDescent="0.7">
      <c r="A387" s="40" t="s">
        <v>623</v>
      </c>
      <c r="B387" s="40" t="s">
        <v>14</v>
      </c>
      <c r="C387" s="50" t="s">
        <v>187</v>
      </c>
      <c r="D387" s="51">
        <v>387</v>
      </c>
      <c r="E387" s="16" t="str">
        <f t="shared" si="13"/>
        <v>Dental_Claims_Line+Service_Provider_Composite_ID</v>
      </c>
      <c r="F387" s="39" t="str">
        <f t="array" ref="F387">IF(AND($G$383:$G$426=""),"","X")</f>
        <v/>
      </c>
      <c r="G387" s="25"/>
      <c r="H387" s="8" t="s">
        <v>17</v>
      </c>
      <c r="I387" s="6" t="s">
        <v>18</v>
      </c>
      <c r="J387" s="6" t="s">
        <v>188</v>
      </c>
      <c r="K387" s="6" t="s">
        <v>20</v>
      </c>
      <c r="L387" s="6">
        <v>19</v>
      </c>
    </row>
    <row r="388" spans="1:66" ht="24.75" customHeight="1" x14ac:dyDescent="0.7">
      <c r="A388" s="40" t="s">
        <v>623</v>
      </c>
      <c r="B388" s="40" t="s">
        <v>28</v>
      </c>
      <c r="C388" s="6" t="s">
        <v>189</v>
      </c>
      <c r="D388" s="51">
        <v>388</v>
      </c>
      <c r="E388" s="16" t="str">
        <f t="shared" ref="E388:E414" si="14">A388&amp;"+"&amp;C388</f>
        <v>Dental_Claims_Line+CPT4_Cd</v>
      </c>
      <c r="F388" s="39"/>
      <c r="G388" s="25"/>
      <c r="H388" s="8" t="s">
        <v>17</v>
      </c>
      <c r="I388" s="6" t="s">
        <v>190</v>
      </c>
      <c r="J388" s="6" t="s">
        <v>624</v>
      </c>
      <c r="K388" s="6" t="s">
        <v>32</v>
      </c>
      <c r="L388" s="6">
        <v>7</v>
      </c>
    </row>
    <row r="389" spans="1:66" ht="24.75" customHeight="1" x14ac:dyDescent="0.7">
      <c r="A389" s="40" t="s">
        <v>623</v>
      </c>
      <c r="B389" s="40" t="s">
        <v>28</v>
      </c>
      <c r="C389" s="6" t="s">
        <v>192</v>
      </c>
      <c r="D389" s="51">
        <v>389</v>
      </c>
      <c r="E389" s="16" t="str">
        <f t="shared" si="14"/>
        <v>Dental_Claims_Line+CPT4_Mod1_Cd</v>
      </c>
      <c r="F389" s="39"/>
      <c r="G389" s="25"/>
      <c r="H389" s="8" t="s">
        <v>17</v>
      </c>
      <c r="I389" s="6" t="s">
        <v>193</v>
      </c>
      <c r="J389" s="6" t="s">
        <v>194</v>
      </c>
      <c r="K389" s="6" t="s">
        <v>57</v>
      </c>
      <c r="L389" s="6">
        <v>2</v>
      </c>
    </row>
    <row r="390" spans="1:66" ht="24.75" customHeight="1" x14ac:dyDescent="0.7">
      <c r="A390" s="40" t="s">
        <v>623</v>
      </c>
      <c r="B390" s="40" t="s">
        <v>28</v>
      </c>
      <c r="C390" s="6" t="s">
        <v>195</v>
      </c>
      <c r="D390" s="51">
        <v>390</v>
      </c>
      <c r="E390" s="16" t="str">
        <f t="shared" si="14"/>
        <v>Dental_Claims_Line+CPT4_Mod2_Cd</v>
      </c>
      <c r="F390" s="39"/>
      <c r="G390" s="25"/>
      <c r="H390" s="8" t="s">
        <v>17</v>
      </c>
      <c r="I390" s="6" t="s">
        <v>196</v>
      </c>
      <c r="J390" s="6" t="s">
        <v>194</v>
      </c>
      <c r="K390" s="6" t="s">
        <v>57</v>
      </c>
      <c r="L390" s="6">
        <v>2</v>
      </c>
    </row>
    <row r="391" spans="1:66" s="27" customFormat="1" ht="24.75" customHeight="1" x14ac:dyDescent="0.7">
      <c r="A391" s="40" t="s">
        <v>623</v>
      </c>
      <c r="B391" s="40" t="s">
        <v>28</v>
      </c>
      <c r="C391" s="6" t="s">
        <v>197</v>
      </c>
      <c r="D391" s="51">
        <v>391</v>
      </c>
      <c r="E391" s="16" t="str">
        <f t="shared" si="14"/>
        <v>Dental_Claims_Line+CPT4_Mod3_Cd</v>
      </c>
      <c r="F391" s="39"/>
      <c r="G391" s="25"/>
      <c r="H391" s="8" t="s">
        <v>17</v>
      </c>
      <c r="I391" s="6" t="s">
        <v>198</v>
      </c>
      <c r="J391" s="6" t="s">
        <v>194</v>
      </c>
      <c r="K391" s="6" t="s">
        <v>57</v>
      </c>
      <c r="L391" s="6">
        <v>2</v>
      </c>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row>
    <row r="392" spans="1:66" ht="24.75" customHeight="1" x14ac:dyDescent="0.7">
      <c r="A392" s="40" t="s">
        <v>623</v>
      </c>
      <c r="B392" s="40" t="s">
        <v>28</v>
      </c>
      <c r="C392" s="6" t="s">
        <v>199</v>
      </c>
      <c r="D392" s="51">
        <v>392</v>
      </c>
      <c r="E392" s="16" t="str">
        <f t="shared" si="14"/>
        <v>Dental_Claims_Line+CPT4_Mod4_Cd</v>
      </c>
      <c r="F392" s="39"/>
      <c r="G392" s="25"/>
      <c r="H392" s="8" t="s">
        <v>17</v>
      </c>
      <c r="I392" s="6" t="s">
        <v>200</v>
      </c>
      <c r="J392" s="6" t="s">
        <v>194</v>
      </c>
      <c r="K392" s="6" t="s">
        <v>57</v>
      </c>
      <c r="L392" s="6">
        <v>2</v>
      </c>
    </row>
    <row r="393" spans="1:66" ht="24.75" customHeight="1" x14ac:dyDescent="0.7">
      <c r="A393" s="40" t="s">
        <v>623</v>
      </c>
      <c r="B393" s="40" t="s">
        <v>42</v>
      </c>
      <c r="C393" s="50" t="s">
        <v>79</v>
      </c>
      <c r="D393" s="51">
        <v>393</v>
      </c>
      <c r="E393" s="16" t="str">
        <f t="shared" si="14"/>
        <v>Dental_Claims_Line+Service_End_Dt</v>
      </c>
      <c r="F393" s="39"/>
      <c r="G393" s="25"/>
      <c r="H393" s="8" t="s">
        <v>44</v>
      </c>
      <c r="I393" s="6" t="s">
        <v>80</v>
      </c>
      <c r="J393" s="6" t="s">
        <v>81</v>
      </c>
      <c r="K393" s="6" t="s">
        <v>42</v>
      </c>
      <c r="L393" s="6">
        <v>10</v>
      </c>
    </row>
    <row r="394" spans="1:66" ht="24.75" customHeight="1" x14ac:dyDescent="0.7">
      <c r="A394" s="40" t="s">
        <v>623</v>
      </c>
      <c r="B394" s="40" t="s">
        <v>42</v>
      </c>
      <c r="C394" s="50" t="s">
        <v>82</v>
      </c>
      <c r="D394" s="51">
        <v>394</v>
      </c>
      <c r="E394" s="16" t="str">
        <f t="shared" si="14"/>
        <v>Dental_Claims_Line+Service_End_Dt_Day</v>
      </c>
      <c r="F394" s="39"/>
      <c r="G394" s="25"/>
      <c r="H394" s="8" t="s">
        <v>44</v>
      </c>
      <c r="I394" s="6" t="s">
        <v>80</v>
      </c>
      <c r="J394" s="6" t="s">
        <v>83</v>
      </c>
      <c r="K394" s="6" t="s">
        <v>49</v>
      </c>
      <c r="L394" s="6">
        <v>18</v>
      </c>
    </row>
    <row r="395" spans="1:66" ht="24.75" customHeight="1" x14ac:dyDescent="0.7">
      <c r="A395" s="40" t="s">
        <v>623</v>
      </c>
      <c r="B395" s="40" t="s">
        <v>42</v>
      </c>
      <c r="C395" s="50" t="s">
        <v>84</v>
      </c>
      <c r="D395" s="51">
        <v>395</v>
      </c>
      <c r="E395" s="16" t="str">
        <f t="shared" si="14"/>
        <v>Dental_Claims_Line+Service_End_Dt_Month</v>
      </c>
      <c r="F395" s="39"/>
      <c r="G395" s="25"/>
      <c r="H395" s="8" t="s">
        <v>44</v>
      </c>
      <c r="I395" s="6" t="s">
        <v>80</v>
      </c>
      <c r="J395" s="6" t="s">
        <v>85</v>
      </c>
      <c r="K395" s="6" t="s">
        <v>49</v>
      </c>
      <c r="L395" s="6">
        <v>18</v>
      </c>
    </row>
    <row r="396" spans="1:66" ht="24.75" customHeight="1" x14ac:dyDescent="0.7">
      <c r="A396" s="40" t="s">
        <v>623</v>
      </c>
      <c r="B396" s="40" t="s">
        <v>42</v>
      </c>
      <c r="C396" s="50" t="s">
        <v>86</v>
      </c>
      <c r="D396" s="51">
        <v>396</v>
      </c>
      <c r="E396" s="16" t="str">
        <f t="shared" si="14"/>
        <v>Dental_Claims_Line+Service_End_Dt_Year</v>
      </c>
      <c r="F396" s="39"/>
      <c r="G396" s="25"/>
      <c r="H396" s="8" t="s">
        <v>17</v>
      </c>
      <c r="I396" s="6" t="s">
        <v>80</v>
      </c>
      <c r="J396" s="6" t="s">
        <v>87</v>
      </c>
      <c r="K396" s="6" t="s">
        <v>49</v>
      </c>
      <c r="L396" s="6">
        <v>18</v>
      </c>
    </row>
    <row r="397" spans="1:66" ht="24.75" customHeight="1" x14ac:dyDescent="0.7">
      <c r="A397" s="40" t="s">
        <v>623</v>
      </c>
      <c r="B397" s="40" t="s">
        <v>42</v>
      </c>
      <c r="C397" s="50" t="s">
        <v>88</v>
      </c>
      <c r="D397" s="51">
        <v>397</v>
      </c>
      <c r="E397" s="16" t="str">
        <f t="shared" si="14"/>
        <v>Dental_Claims_Line+Service_Start_Dt</v>
      </c>
      <c r="F397" s="39"/>
      <c r="G397" s="25"/>
      <c r="H397" s="8" t="s">
        <v>44</v>
      </c>
      <c r="I397" s="6" t="s">
        <v>89</v>
      </c>
      <c r="J397" s="6" t="s">
        <v>90</v>
      </c>
      <c r="K397" s="6" t="s">
        <v>42</v>
      </c>
      <c r="L397" s="6">
        <v>10</v>
      </c>
    </row>
    <row r="398" spans="1:66" ht="24.75" customHeight="1" x14ac:dyDescent="0.7">
      <c r="A398" s="40" t="s">
        <v>623</v>
      </c>
      <c r="B398" s="40" t="s">
        <v>42</v>
      </c>
      <c r="C398" s="50" t="s">
        <v>91</v>
      </c>
      <c r="D398" s="51">
        <v>398</v>
      </c>
      <c r="E398" s="16" t="str">
        <f t="shared" si="14"/>
        <v>Dental_Claims_Line+Service_Start_Dt_Day</v>
      </c>
      <c r="F398" s="39"/>
      <c r="G398" s="25"/>
      <c r="H398" s="8" t="s">
        <v>44</v>
      </c>
      <c r="I398" s="6" t="s">
        <v>89</v>
      </c>
      <c r="J398" s="6" t="s">
        <v>92</v>
      </c>
      <c r="K398" s="6" t="s">
        <v>49</v>
      </c>
      <c r="L398" s="6">
        <v>18</v>
      </c>
    </row>
    <row r="399" spans="1:66" ht="24.75" customHeight="1" x14ac:dyDescent="0.7">
      <c r="A399" s="40" t="s">
        <v>623</v>
      </c>
      <c r="B399" s="40" t="s">
        <v>42</v>
      </c>
      <c r="C399" s="50" t="s">
        <v>93</v>
      </c>
      <c r="D399" s="51">
        <v>399</v>
      </c>
      <c r="E399" s="16" t="str">
        <f t="shared" si="14"/>
        <v>Dental_Claims_Line+Service_Start_Dt_Month</v>
      </c>
      <c r="F399" s="39"/>
      <c r="G399" s="25"/>
      <c r="H399" s="8" t="s">
        <v>44</v>
      </c>
      <c r="I399" s="6" t="s">
        <v>89</v>
      </c>
      <c r="J399" s="6" t="s">
        <v>94</v>
      </c>
      <c r="K399" s="6" t="s">
        <v>49</v>
      </c>
      <c r="L399" s="6">
        <v>18</v>
      </c>
    </row>
    <row r="400" spans="1:66" ht="24.75" customHeight="1" x14ac:dyDescent="0.7">
      <c r="A400" s="40" t="s">
        <v>623</v>
      </c>
      <c r="B400" s="40" t="s">
        <v>42</v>
      </c>
      <c r="C400" s="50" t="s">
        <v>95</v>
      </c>
      <c r="D400" s="51">
        <v>400</v>
      </c>
      <c r="E400" s="16" t="str">
        <f t="shared" si="14"/>
        <v>Dental_Claims_Line+Service_Start_Dt_Year</v>
      </c>
      <c r="F400" s="39"/>
      <c r="G400" s="25"/>
      <c r="H400" s="8" t="s">
        <v>17</v>
      </c>
      <c r="I400" s="6" t="s">
        <v>89</v>
      </c>
      <c r="J400" s="6" t="s">
        <v>96</v>
      </c>
      <c r="K400" s="6" t="s">
        <v>49</v>
      </c>
      <c r="L400" s="6">
        <v>18</v>
      </c>
    </row>
    <row r="401" spans="1:66" ht="24.75" customHeight="1" x14ac:dyDescent="0.7">
      <c r="A401" s="40" t="s">
        <v>623</v>
      </c>
      <c r="B401" s="40" t="s">
        <v>97</v>
      </c>
      <c r="C401" s="50" t="s">
        <v>101</v>
      </c>
      <c r="D401" s="51">
        <v>401</v>
      </c>
      <c r="E401" s="16" t="str">
        <f t="shared" si="14"/>
        <v>Dental_Claims_Line+Charge_Amt</v>
      </c>
      <c r="F401" s="39"/>
      <c r="G401" s="25"/>
      <c r="H401" s="8" t="s">
        <v>17</v>
      </c>
      <c r="I401" s="6" t="s">
        <v>102</v>
      </c>
      <c r="J401" s="6" t="s">
        <v>103</v>
      </c>
      <c r="K401" s="6" t="s">
        <v>49</v>
      </c>
      <c r="L401" s="6">
        <v>18</v>
      </c>
    </row>
    <row r="402" spans="1:66" ht="24.75" customHeight="1" x14ac:dyDescent="0.7">
      <c r="A402" s="40" t="s">
        <v>623</v>
      </c>
      <c r="B402" s="40" t="s">
        <v>97</v>
      </c>
      <c r="C402" s="50" t="s">
        <v>98</v>
      </c>
      <c r="D402" s="51">
        <v>402</v>
      </c>
      <c r="E402" s="16" t="str">
        <f t="shared" si="14"/>
        <v>Dental_Claims_Line+Allowed_Amt</v>
      </c>
      <c r="F402" s="39"/>
      <c r="G402" s="25"/>
      <c r="H402" s="8" t="s">
        <v>17</v>
      </c>
      <c r="I402" s="6" t="s">
        <v>621</v>
      </c>
      <c r="J402" s="6" t="s">
        <v>100</v>
      </c>
      <c r="K402" s="6" t="s">
        <v>49</v>
      </c>
      <c r="L402" s="6">
        <v>18</v>
      </c>
    </row>
    <row r="403" spans="1:66" ht="24.75" customHeight="1" x14ac:dyDescent="0.7">
      <c r="A403" s="40" t="s">
        <v>623</v>
      </c>
      <c r="B403" s="40" t="s">
        <v>97</v>
      </c>
      <c r="C403" s="50" t="s">
        <v>104</v>
      </c>
      <c r="D403" s="51">
        <v>403</v>
      </c>
      <c r="E403" s="16" t="str">
        <f t="shared" si="14"/>
        <v>Dental_Claims_Line+Coinsurance_Amt</v>
      </c>
      <c r="F403" s="39"/>
      <c r="G403" s="25"/>
      <c r="H403" s="8" t="s">
        <v>105</v>
      </c>
      <c r="I403" s="6" t="s">
        <v>106</v>
      </c>
      <c r="J403" s="6" t="s">
        <v>107</v>
      </c>
      <c r="K403" s="6" t="s">
        <v>49</v>
      </c>
      <c r="L403" s="6">
        <v>18</v>
      </c>
    </row>
    <row r="404" spans="1:66" ht="24.75" customHeight="1" x14ac:dyDescent="0.7">
      <c r="A404" s="40" t="s">
        <v>623</v>
      </c>
      <c r="B404" s="40" t="s">
        <v>97</v>
      </c>
      <c r="C404" s="50" t="s">
        <v>108</v>
      </c>
      <c r="D404" s="51">
        <v>404</v>
      </c>
      <c r="E404" s="16" t="str">
        <f t="shared" si="14"/>
        <v>Dental_Claims_Line+Copay_Amt</v>
      </c>
      <c r="F404" s="39"/>
      <c r="G404" s="25"/>
      <c r="H404" s="8" t="s">
        <v>105</v>
      </c>
      <c r="I404" s="6" t="s">
        <v>109</v>
      </c>
      <c r="J404" s="6" t="s">
        <v>110</v>
      </c>
      <c r="K404" s="6" t="s">
        <v>49</v>
      </c>
      <c r="L404" s="6">
        <v>18</v>
      </c>
    </row>
    <row r="405" spans="1:66" ht="24.75" customHeight="1" x14ac:dyDescent="0.7">
      <c r="A405" s="40" t="s">
        <v>623</v>
      </c>
      <c r="B405" s="40" t="s">
        <v>97</v>
      </c>
      <c r="C405" s="50" t="s">
        <v>111</v>
      </c>
      <c r="D405" s="51">
        <v>405</v>
      </c>
      <c r="E405" s="16" t="str">
        <f t="shared" si="14"/>
        <v>Dental_Claims_Line+Deductible_Amt</v>
      </c>
      <c r="F405" s="39"/>
      <c r="G405" s="25"/>
      <c r="H405" s="8" t="s">
        <v>105</v>
      </c>
      <c r="I405" s="6" t="s">
        <v>112</v>
      </c>
      <c r="J405" s="6" t="s">
        <v>113</v>
      </c>
      <c r="K405" s="6" t="s">
        <v>49</v>
      </c>
      <c r="L405" s="6">
        <v>18</v>
      </c>
    </row>
    <row r="406" spans="1:66" ht="24.75" customHeight="1" x14ac:dyDescent="0.7">
      <c r="A406" s="40" t="s">
        <v>623</v>
      </c>
      <c r="B406" s="40" t="s">
        <v>97</v>
      </c>
      <c r="C406" s="50" t="s">
        <v>114</v>
      </c>
      <c r="D406" s="51">
        <v>406</v>
      </c>
      <c r="E406" s="16" t="str">
        <f t="shared" si="14"/>
        <v>Dental_Claims_Line+Member_Liability_Amt</v>
      </c>
      <c r="F406" s="39"/>
      <c r="G406" s="25"/>
      <c r="H406" s="8" t="s">
        <v>105</v>
      </c>
      <c r="I406" s="6" t="s">
        <v>18</v>
      </c>
      <c r="J406" s="6" t="s">
        <v>622</v>
      </c>
      <c r="K406" s="6" t="s">
        <v>49</v>
      </c>
      <c r="L406" s="6">
        <v>18</v>
      </c>
    </row>
    <row r="407" spans="1:66" ht="24.75" customHeight="1" x14ac:dyDescent="0.7">
      <c r="A407" s="40" t="s">
        <v>623</v>
      </c>
      <c r="B407" s="40" t="s">
        <v>97</v>
      </c>
      <c r="C407" s="50" t="s">
        <v>116</v>
      </c>
      <c r="D407" s="51">
        <v>407</v>
      </c>
      <c r="E407" s="16" t="str">
        <f t="shared" si="14"/>
        <v>Dental_Claims_Line+Plan_Covered_Amt</v>
      </c>
      <c r="F407" s="39"/>
      <c r="G407" s="25"/>
      <c r="H407" s="8" t="s">
        <v>105</v>
      </c>
      <c r="I407" s="6"/>
      <c r="J407" s="6"/>
      <c r="K407" s="6" t="s">
        <v>49</v>
      </c>
      <c r="L407" s="6">
        <v>18</v>
      </c>
    </row>
    <row r="408" spans="1:66" ht="24.75" customHeight="1" x14ac:dyDescent="0.7">
      <c r="A408" s="40" t="s">
        <v>623</v>
      </c>
      <c r="B408" s="40" t="s">
        <v>97</v>
      </c>
      <c r="C408" s="50" t="s">
        <v>117</v>
      </c>
      <c r="D408" s="51">
        <v>408</v>
      </c>
      <c r="E408" s="16" t="str">
        <f t="shared" si="14"/>
        <v>Dental_Claims_Line+Plan_Paid_Amt</v>
      </c>
      <c r="F408" s="39"/>
      <c r="G408" s="25"/>
      <c r="H408" s="8" t="s">
        <v>105</v>
      </c>
      <c r="I408" s="6" t="s">
        <v>118</v>
      </c>
      <c r="J408" s="6" t="s">
        <v>119</v>
      </c>
      <c r="K408" s="6" t="s">
        <v>49</v>
      </c>
      <c r="L408" s="6">
        <v>18</v>
      </c>
    </row>
    <row r="409" spans="1:66" ht="24.75" customHeight="1" x14ac:dyDescent="0.7">
      <c r="A409" s="40" t="s">
        <v>623</v>
      </c>
      <c r="B409" s="40" t="s">
        <v>97</v>
      </c>
      <c r="C409" s="50" t="s">
        <v>120</v>
      </c>
      <c r="D409" s="51">
        <v>409</v>
      </c>
      <c r="E409" s="16" t="str">
        <f t="shared" si="14"/>
        <v>Dental_Claims_Line+Prepaid_Amt</v>
      </c>
      <c r="F409" s="39"/>
      <c r="G409" s="25"/>
      <c r="H409" s="8" t="s">
        <v>17</v>
      </c>
      <c r="I409" s="6" t="s">
        <v>121</v>
      </c>
      <c r="J409" s="6" t="s">
        <v>122</v>
      </c>
      <c r="K409" s="6" t="s">
        <v>49</v>
      </c>
      <c r="L409" s="6">
        <v>18</v>
      </c>
    </row>
    <row r="410" spans="1:66" ht="24.75" customHeight="1" x14ac:dyDescent="0.7">
      <c r="A410" s="40" t="s">
        <v>623</v>
      </c>
      <c r="B410" s="40" t="s">
        <v>97</v>
      </c>
      <c r="C410" s="50" t="s">
        <v>123</v>
      </c>
      <c r="D410" s="51">
        <v>410</v>
      </c>
      <c r="E410" s="16" t="str">
        <f t="shared" si="14"/>
        <v>Dental_Claims_Line+COB_TPL_Amount</v>
      </c>
      <c r="F410" s="39"/>
      <c r="G410" s="25"/>
      <c r="H410" s="8" t="s">
        <v>105</v>
      </c>
      <c r="I410" s="6" t="s">
        <v>124</v>
      </c>
      <c r="J410" s="6" t="s">
        <v>204</v>
      </c>
      <c r="K410" s="6" t="s">
        <v>49</v>
      </c>
      <c r="L410" s="6">
        <v>18</v>
      </c>
    </row>
    <row r="411" spans="1:66" ht="24.75" customHeight="1" x14ac:dyDescent="0.7">
      <c r="A411" s="40" t="s">
        <v>623</v>
      </c>
      <c r="B411" s="40" t="s">
        <v>205</v>
      </c>
      <c r="C411" s="50" t="s">
        <v>206</v>
      </c>
      <c r="D411" s="51">
        <v>411</v>
      </c>
      <c r="E411" s="16" t="str">
        <f t="shared" si="14"/>
        <v>Dental_Claims_Line+NDC_Cd</v>
      </c>
      <c r="F411" s="39"/>
      <c r="G411" s="25"/>
      <c r="H411" s="8" t="s">
        <v>17</v>
      </c>
      <c r="I411" s="6" t="s">
        <v>207</v>
      </c>
      <c r="J411" s="6" t="s">
        <v>625</v>
      </c>
      <c r="K411" s="6" t="s">
        <v>32</v>
      </c>
      <c r="L411" s="6">
        <v>14</v>
      </c>
    </row>
    <row r="412" spans="1:66" s="27" customFormat="1" ht="24.75" customHeight="1" x14ac:dyDescent="0.7">
      <c r="A412" s="40" t="s">
        <v>623</v>
      </c>
      <c r="B412" s="40" t="s">
        <v>126</v>
      </c>
      <c r="C412" s="50" t="s">
        <v>142</v>
      </c>
      <c r="D412" s="51">
        <v>412</v>
      </c>
      <c r="E412" s="16" t="str">
        <f t="shared" si="14"/>
        <v>Dental_Claims_Line+Capitation_Flag</v>
      </c>
      <c r="F412" s="39"/>
      <c r="G412" s="25"/>
      <c r="H412" s="8" t="s">
        <v>17</v>
      </c>
      <c r="I412" s="6" t="s">
        <v>18</v>
      </c>
      <c r="J412" s="6" t="s">
        <v>143</v>
      </c>
      <c r="K412" s="6" t="s">
        <v>32</v>
      </c>
      <c r="L412" s="6">
        <v>1</v>
      </c>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row>
    <row r="413" spans="1:66" ht="24.75" customHeight="1" x14ac:dyDescent="0.7">
      <c r="A413" s="40" t="s">
        <v>623</v>
      </c>
      <c r="B413" s="40" t="s">
        <v>126</v>
      </c>
      <c r="C413" s="50" t="s">
        <v>151</v>
      </c>
      <c r="D413" s="51">
        <v>413</v>
      </c>
      <c r="E413" s="16" t="str">
        <f t="shared" si="14"/>
        <v>Dental_Claims_Line+Dental_Carrier_Flag</v>
      </c>
      <c r="F413" s="39"/>
      <c r="G413" s="25"/>
      <c r="H413" s="8" t="s">
        <v>17</v>
      </c>
      <c r="I413" s="6"/>
      <c r="J413" s="6" t="s">
        <v>152</v>
      </c>
      <c r="K413" s="6" t="s">
        <v>32</v>
      </c>
      <c r="L413" s="6">
        <v>1</v>
      </c>
    </row>
    <row r="414" spans="1:66" ht="24.75" customHeight="1" x14ac:dyDescent="0.7">
      <c r="A414" s="40" t="s">
        <v>623</v>
      </c>
      <c r="B414" s="40" t="s">
        <v>126</v>
      </c>
      <c r="C414" s="50" t="s">
        <v>153</v>
      </c>
      <c r="D414" s="51">
        <v>414</v>
      </c>
      <c r="E414" s="16" t="str">
        <f t="shared" si="14"/>
        <v>Dental_Claims_Line+Dental_Flag</v>
      </c>
      <c r="F414" s="39"/>
      <c r="G414" s="25"/>
      <c r="H414" s="8" t="s">
        <v>17</v>
      </c>
      <c r="I414" s="6"/>
      <c r="J414" s="6" t="s">
        <v>154</v>
      </c>
      <c r="K414" s="6" t="s">
        <v>32</v>
      </c>
      <c r="L414" s="6">
        <v>1</v>
      </c>
    </row>
    <row r="415" spans="1:66" ht="24.75" customHeight="1" x14ac:dyDescent="0.7">
      <c r="A415" s="40" t="s">
        <v>623</v>
      </c>
      <c r="B415" s="40" t="s">
        <v>126</v>
      </c>
      <c r="C415" s="50" t="s">
        <v>209</v>
      </c>
      <c r="D415" s="51">
        <v>415</v>
      </c>
      <c r="E415" s="16" t="str">
        <f t="shared" ref="E415:E460" si="15">A415&amp;"+"&amp;C415</f>
        <v>Dental_Claims_Line+Line_No</v>
      </c>
      <c r="F415" s="39" t="str">
        <f t="array" ref="F415">IF(AND($G$383:$G$426=""),"","X")</f>
        <v/>
      </c>
      <c r="G415" s="25"/>
      <c r="H415" s="8" t="s">
        <v>17</v>
      </c>
      <c r="I415" s="6" t="s">
        <v>210</v>
      </c>
      <c r="J415" s="6" t="s">
        <v>211</v>
      </c>
      <c r="K415" s="6" t="s">
        <v>20</v>
      </c>
      <c r="L415" s="6">
        <v>19</v>
      </c>
    </row>
    <row r="416" spans="1:66" ht="24.75" customHeight="1" x14ac:dyDescent="0.7">
      <c r="A416" s="40" t="s">
        <v>623</v>
      </c>
      <c r="B416" s="40" t="s">
        <v>126</v>
      </c>
      <c r="C416" s="50" t="s">
        <v>144</v>
      </c>
      <c r="D416" s="51">
        <v>416</v>
      </c>
      <c r="E416" s="16" t="str">
        <f>A416&amp;"+"&amp;C416</f>
        <v>Dental_Claims_Line+Claim_Status_Cd</v>
      </c>
      <c r="F416" s="39"/>
      <c r="G416" s="25"/>
      <c r="H416" s="8" t="s">
        <v>17</v>
      </c>
      <c r="I416" s="6" t="s">
        <v>145</v>
      </c>
      <c r="J416" s="6" t="s">
        <v>146</v>
      </c>
      <c r="K416" s="6" t="s">
        <v>32</v>
      </c>
      <c r="L416" s="6">
        <v>2</v>
      </c>
    </row>
    <row r="417" spans="1:66" ht="24.75" customHeight="1" x14ac:dyDescent="0.7">
      <c r="A417" s="40" t="s">
        <v>623</v>
      </c>
      <c r="B417" s="40" t="s">
        <v>126</v>
      </c>
      <c r="C417" s="50" t="s">
        <v>212</v>
      </c>
      <c r="D417" s="51">
        <v>417</v>
      </c>
      <c r="E417" s="16" t="str">
        <f t="shared" si="15"/>
        <v>Dental_Claims_Line+Place_of_Service_Cd</v>
      </c>
      <c r="F417" s="39"/>
      <c r="G417" s="25"/>
      <c r="H417" s="8" t="s">
        <v>17</v>
      </c>
      <c r="I417" s="6" t="s">
        <v>213</v>
      </c>
      <c r="J417" s="6" t="s">
        <v>214</v>
      </c>
      <c r="K417" s="6" t="s">
        <v>57</v>
      </c>
      <c r="L417" s="6">
        <v>2</v>
      </c>
    </row>
    <row r="418" spans="1:66" ht="24.75" customHeight="1" x14ac:dyDescent="0.7">
      <c r="A418" s="40" t="s">
        <v>623</v>
      </c>
      <c r="B418" s="40" t="s">
        <v>126</v>
      </c>
      <c r="C418" s="50" t="s">
        <v>215</v>
      </c>
      <c r="D418" s="51">
        <v>418</v>
      </c>
      <c r="E418" s="16" t="str">
        <f t="shared" si="15"/>
        <v>Dental_Claims_Line+Service_Qty</v>
      </c>
      <c r="F418" s="39"/>
      <c r="G418" s="25"/>
      <c r="H418" s="8" t="s">
        <v>17</v>
      </c>
      <c r="I418" s="6" t="s">
        <v>216</v>
      </c>
      <c r="J418" s="6" t="s">
        <v>217</v>
      </c>
      <c r="K418" s="6" t="s">
        <v>20</v>
      </c>
      <c r="L418" s="6">
        <v>19</v>
      </c>
    </row>
    <row r="419" spans="1:66" s="27" customFormat="1" ht="24.75" customHeight="1" x14ac:dyDescent="0.7">
      <c r="A419" s="40" t="s">
        <v>623</v>
      </c>
      <c r="B419" s="40" t="s">
        <v>126</v>
      </c>
      <c r="C419" s="50" t="s">
        <v>218</v>
      </c>
      <c r="D419" s="51">
        <v>419</v>
      </c>
      <c r="E419" s="16" t="str">
        <f t="shared" si="15"/>
        <v>Dental_Claims_Line+Unit_Of_Measure</v>
      </c>
      <c r="F419" s="39" t="str">
        <f>IF(G418="","","X")</f>
        <v/>
      </c>
      <c r="G419" s="25"/>
      <c r="H419" s="8" t="s">
        <v>17</v>
      </c>
      <c r="I419" s="6" t="s">
        <v>219</v>
      </c>
      <c r="J419" s="6" t="s">
        <v>220</v>
      </c>
      <c r="K419" s="6" t="s">
        <v>32</v>
      </c>
      <c r="L419" s="6">
        <v>2</v>
      </c>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row>
    <row r="420" spans="1:66" ht="24.75" customHeight="1" x14ac:dyDescent="0.7">
      <c r="A420" s="40" t="s">
        <v>623</v>
      </c>
      <c r="B420" s="40" t="s">
        <v>126</v>
      </c>
      <c r="C420" s="50" t="s">
        <v>221</v>
      </c>
      <c r="D420" s="51">
        <v>420</v>
      </c>
      <c r="E420" s="16" t="str">
        <f>A420&amp;"+"&amp;C420</f>
        <v>Dental_Claims_Line+Provider_Network_Indicator</v>
      </c>
      <c r="F420" s="39"/>
      <c r="G420" s="25"/>
      <c r="H420" s="8" t="s">
        <v>17</v>
      </c>
      <c r="I420" s="6" t="s">
        <v>222</v>
      </c>
      <c r="J420" s="6" t="s">
        <v>223</v>
      </c>
      <c r="K420" s="6" t="s">
        <v>32</v>
      </c>
      <c r="L420" s="6">
        <v>1</v>
      </c>
    </row>
    <row r="421" spans="1:66" ht="24.75" customHeight="1" x14ac:dyDescent="0.7">
      <c r="A421" s="40" t="s">
        <v>623</v>
      </c>
      <c r="B421" s="40" t="s">
        <v>126</v>
      </c>
      <c r="C421" s="50" t="s">
        <v>224</v>
      </c>
      <c r="D421" s="51">
        <v>421</v>
      </c>
      <c r="E421" s="16" t="str">
        <f>A421&amp;"+"&amp;C421</f>
        <v>Dental_Claims_Line+Denied_Claim_Ind</v>
      </c>
      <c r="F421" s="39"/>
      <c r="G421" s="25"/>
      <c r="H421" s="8" t="s">
        <v>17</v>
      </c>
      <c r="I421" s="6" t="s">
        <v>225</v>
      </c>
      <c r="J421" s="6" t="s">
        <v>226</v>
      </c>
      <c r="K421" s="6" t="s">
        <v>57</v>
      </c>
      <c r="L421" s="6">
        <v>1</v>
      </c>
    </row>
    <row r="422" spans="1:66" ht="24.75" customHeight="1" x14ac:dyDescent="0.7">
      <c r="A422" s="40" t="s">
        <v>623</v>
      </c>
      <c r="B422" s="40" t="s">
        <v>126</v>
      </c>
      <c r="C422" s="50" t="s">
        <v>227</v>
      </c>
      <c r="D422" s="51">
        <v>422</v>
      </c>
      <c r="E422" s="16" t="str">
        <f>A422&amp;"+"&amp;C422</f>
        <v>Dental_Claims_Line+Claim_Line_Type</v>
      </c>
      <c r="F422" s="39"/>
      <c r="G422" s="25"/>
      <c r="H422" s="8" t="s">
        <v>17</v>
      </c>
      <c r="I422" s="6" t="s">
        <v>228</v>
      </c>
      <c r="J422" s="6" t="s">
        <v>229</v>
      </c>
      <c r="K422" s="6" t="s">
        <v>57</v>
      </c>
      <c r="L422" s="6">
        <v>1</v>
      </c>
    </row>
    <row r="423" spans="1:66" ht="24.75" customHeight="1" x14ac:dyDescent="0.7">
      <c r="A423" s="40" t="s">
        <v>623</v>
      </c>
      <c r="B423" s="40" t="s">
        <v>126</v>
      </c>
      <c r="C423" s="50" t="s">
        <v>230</v>
      </c>
      <c r="D423" s="51">
        <v>423</v>
      </c>
      <c r="E423" s="16" t="str">
        <f>A423&amp;"+"&amp;C423</f>
        <v>Dental_Claims_Line+Payment_Arrangement_Type</v>
      </c>
      <c r="F423" s="39"/>
      <c r="G423" s="25"/>
      <c r="H423" s="8" t="s">
        <v>17</v>
      </c>
      <c r="I423" s="6" t="s">
        <v>231</v>
      </c>
      <c r="J423" s="6" t="s">
        <v>232</v>
      </c>
      <c r="K423" s="6" t="s">
        <v>57</v>
      </c>
      <c r="L423" s="6">
        <v>2</v>
      </c>
    </row>
    <row r="424" spans="1:66" ht="24.75" customHeight="1" x14ac:dyDescent="0.7">
      <c r="A424" s="40" t="s">
        <v>623</v>
      </c>
      <c r="B424" s="40" t="s">
        <v>626</v>
      </c>
      <c r="C424" s="50" t="s">
        <v>627</v>
      </c>
      <c r="D424" s="51">
        <v>424</v>
      </c>
      <c r="E424" s="16" t="str">
        <f>A424&amp;"+"&amp;C424</f>
        <v>Dental_Claims_Line+Dental_Quadrant</v>
      </c>
      <c r="F424" s="39"/>
      <c r="G424" s="25"/>
      <c r="H424" s="8" t="s">
        <v>17</v>
      </c>
      <c r="I424" s="6"/>
      <c r="J424" s="6" t="s">
        <v>628</v>
      </c>
      <c r="K424" s="6" t="s">
        <v>32</v>
      </c>
      <c r="L424" s="6">
        <v>2</v>
      </c>
    </row>
    <row r="425" spans="1:66" ht="24.75" customHeight="1" x14ac:dyDescent="0.7">
      <c r="A425" s="40" t="s">
        <v>623</v>
      </c>
      <c r="B425" s="40" t="s">
        <v>626</v>
      </c>
      <c r="C425" s="50" t="s">
        <v>629</v>
      </c>
      <c r="D425" s="51">
        <v>425</v>
      </c>
      <c r="E425" s="16" t="str">
        <f t="shared" si="15"/>
        <v>Dental_Claims_Line+Tooth_Number</v>
      </c>
      <c r="F425" s="39"/>
      <c r="G425" s="25"/>
      <c r="H425" s="8" t="s">
        <v>17</v>
      </c>
      <c r="I425" s="6"/>
      <c r="J425" s="6" t="s">
        <v>630</v>
      </c>
      <c r="K425" s="6" t="s">
        <v>32</v>
      </c>
      <c r="L425" s="6">
        <v>20</v>
      </c>
    </row>
    <row r="426" spans="1:66" ht="24.75" customHeight="1" x14ac:dyDescent="0.7">
      <c r="A426" s="40" t="s">
        <v>623</v>
      </c>
      <c r="B426" s="40" t="s">
        <v>626</v>
      </c>
      <c r="C426" s="50" t="s">
        <v>631</v>
      </c>
      <c r="D426" s="51">
        <v>426</v>
      </c>
      <c r="E426" s="16" t="str">
        <f t="shared" si="15"/>
        <v>Dental_Claims_Line+Tooth_Surface</v>
      </c>
      <c r="F426" s="39"/>
      <c r="G426" s="25"/>
      <c r="H426" s="8" t="s">
        <v>17</v>
      </c>
      <c r="I426" s="6"/>
      <c r="J426" s="6" t="s">
        <v>632</v>
      </c>
      <c r="K426" s="6" t="s">
        <v>32</v>
      </c>
      <c r="L426" s="6">
        <v>10</v>
      </c>
    </row>
    <row r="427" spans="1:66" ht="24.75" customHeight="1" x14ac:dyDescent="0.7">
      <c r="A427" s="40" t="s">
        <v>633</v>
      </c>
      <c r="B427" s="40" t="s">
        <v>14</v>
      </c>
      <c r="C427" s="50" t="s">
        <v>21</v>
      </c>
      <c r="D427" s="51">
        <v>427</v>
      </c>
      <c r="E427" s="16" t="str">
        <f t="shared" si="15"/>
        <v>Dental_Claims_Procedures+Claim_ID</v>
      </c>
      <c r="F427" s="39" t="str">
        <f t="array" ref="F427">IF(AND($G$427:$G$434=""),"","X")</f>
        <v/>
      </c>
      <c r="G427" s="25"/>
      <c r="H427" s="8" t="s">
        <v>17</v>
      </c>
      <c r="I427" s="6" t="s">
        <v>18</v>
      </c>
      <c r="J427" s="6" t="s">
        <v>620</v>
      </c>
      <c r="K427" s="6" t="s">
        <v>20</v>
      </c>
      <c r="L427" s="6">
        <v>19</v>
      </c>
    </row>
    <row r="428" spans="1:66" ht="24.75" customHeight="1" x14ac:dyDescent="0.7">
      <c r="A428" s="40" t="s">
        <v>633</v>
      </c>
      <c r="B428" s="40" t="s">
        <v>28</v>
      </c>
      <c r="C428" s="50" t="s">
        <v>33</v>
      </c>
      <c r="D428" s="51">
        <v>428</v>
      </c>
      <c r="E428" s="16" t="str">
        <f t="shared" si="15"/>
        <v>Dental_Claims_Procedures+ICD_Vers_Flag</v>
      </c>
      <c r="F428" s="39" t="str">
        <f>IF(G429="","","X")</f>
        <v/>
      </c>
      <c r="G428" s="25"/>
      <c r="H428" s="8" t="s">
        <v>17</v>
      </c>
      <c r="I428" s="6"/>
      <c r="J428" s="6" t="s">
        <v>34</v>
      </c>
      <c r="K428" s="6" t="s">
        <v>32</v>
      </c>
      <c r="L428" s="6">
        <v>1</v>
      </c>
    </row>
    <row r="429" spans="1:66" ht="24.75" customHeight="1" x14ac:dyDescent="0.7">
      <c r="A429" s="40" t="s">
        <v>633</v>
      </c>
      <c r="B429" s="40" t="s">
        <v>28</v>
      </c>
      <c r="C429" s="50" t="s">
        <v>252</v>
      </c>
      <c r="D429" s="51">
        <v>429</v>
      </c>
      <c r="E429" s="16" t="str">
        <f t="shared" si="15"/>
        <v>Dental_Claims_Procedures+Procedure_Cd</v>
      </c>
      <c r="F429" s="39"/>
      <c r="G429" s="25"/>
      <c r="H429" s="8" t="s">
        <v>17</v>
      </c>
      <c r="I429" s="6" t="s">
        <v>253</v>
      </c>
      <c r="J429" s="6" t="s">
        <v>254</v>
      </c>
      <c r="K429" s="6" t="s">
        <v>32</v>
      </c>
      <c r="L429" s="6">
        <v>7</v>
      </c>
    </row>
    <row r="430" spans="1:66" ht="24.75" customHeight="1" x14ac:dyDescent="0.7">
      <c r="A430" s="40" t="s">
        <v>633</v>
      </c>
      <c r="B430" s="40" t="s">
        <v>28</v>
      </c>
      <c r="C430" s="50" t="s">
        <v>255</v>
      </c>
      <c r="D430" s="51">
        <v>430</v>
      </c>
      <c r="E430" s="16" t="str">
        <f t="shared" si="15"/>
        <v>Dental_Claims_Procedures+Seq_Num</v>
      </c>
      <c r="F430" s="39"/>
      <c r="G430" s="25"/>
      <c r="H430" s="8" t="s">
        <v>17</v>
      </c>
      <c r="I430" s="6" t="s">
        <v>253</v>
      </c>
      <c r="J430" s="6" t="s">
        <v>256</v>
      </c>
      <c r="K430" s="6" t="s">
        <v>20</v>
      </c>
      <c r="L430" s="6">
        <v>19</v>
      </c>
    </row>
    <row r="431" spans="1:66" ht="24.75" customHeight="1" x14ac:dyDescent="0.7">
      <c r="A431" s="40" t="s">
        <v>633</v>
      </c>
      <c r="B431" s="40" t="s">
        <v>42</v>
      </c>
      <c r="C431" s="50" t="s">
        <v>257</v>
      </c>
      <c r="D431" s="51">
        <v>431</v>
      </c>
      <c r="E431" s="16" t="str">
        <f t="shared" si="15"/>
        <v>Dental_Claims_Procedures+Procedure_Dt</v>
      </c>
      <c r="F431" s="39"/>
      <c r="G431" s="25"/>
      <c r="H431" s="8" t="s">
        <v>44</v>
      </c>
      <c r="I431" s="6" t="s">
        <v>258</v>
      </c>
      <c r="J431" s="6" t="s">
        <v>259</v>
      </c>
      <c r="K431" s="6" t="s">
        <v>42</v>
      </c>
      <c r="L431" s="6">
        <v>10</v>
      </c>
    </row>
    <row r="432" spans="1:66" ht="24.75" customHeight="1" x14ac:dyDescent="0.7">
      <c r="A432" s="40" t="s">
        <v>633</v>
      </c>
      <c r="B432" s="40" t="s">
        <v>42</v>
      </c>
      <c r="C432" s="50" t="s">
        <v>260</v>
      </c>
      <c r="D432" s="51">
        <v>432</v>
      </c>
      <c r="E432" s="16" t="str">
        <f t="shared" si="15"/>
        <v>Dental_Claims_Procedures+Procedure_Dt_Day</v>
      </c>
      <c r="F432" s="39"/>
      <c r="G432" s="25"/>
      <c r="H432" s="8" t="s">
        <v>44</v>
      </c>
      <c r="I432" s="6" t="s">
        <v>258</v>
      </c>
      <c r="J432" s="6" t="s">
        <v>261</v>
      </c>
      <c r="K432" s="6" t="s">
        <v>32</v>
      </c>
      <c r="L432" s="6">
        <v>2</v>
      </c>
    </row>
    <row r="433" spans="1:66" s="27" customFormat="1" ht="24.75" customHeight="1" x14ac:dyDescent="0.7">
      <c r="A433" s="40" t="s">
        <v>633</v>
      </c>
      <c r="B433" s="40" t="s">
        <v>42</v>
      </c>
      <c r="C433" s="50" t="s">
        <v>262</v>
      </c>
      <c r="D433" s="51">
        <v>433</v>
      </c>
      <c r="E433" s="16" t="str">
        <f t="shared" si="15"/>
        <v>Dental_Claims_Procedures+Procedure_Dt_Month</v>
      </c>
      <c r="F433" s="39"/>
      <c r="G433" s="25"/>
      <c r="H433" s="8" t="s">
        <v>44</v>
      </c>
      <c r="I433" s="6" t="s">
        <v>258</v>
      </c>
      <c r="J433" s="6" t="s">
        <v>263</v>
      </c>
      <c r="K433" s="6" t="s">
        <v>32</v>
      </c>
      <c r="L433" s="6">
        <v>2</v>
      </c>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row>
    <row r="434" spans="1:66" ht="24.75" customHeight="1" x14ac:dyDescent="0.7">
      <c r="A434" s="40" t="s">
        <v>633</v>
      </c>
      <c r="B434" s="40" t="s">
        <v>42</v>
      </c>
      <c r="C434" s="50" t="s">
        <v>264</v>
      </c>
      <c r="D434" s="51">
        <v>434</v>
      </c>
      <c r="E434" s="16" t="str">
        <f t="shared" si="15"/>
        <v>Dental_Claims_Procedures+Procedure_Dt_Year</v>
      </c>
      <c r="F434" s="39"/>
      <c r="G434" s="25"/>
      <c r="H434" s="8" t="s">
        <v>17</v>
      </c>
      <c r="I434" s="6" t="s">
        <v>258</v>
      </c>
      <c r="J434" s="6" t="s">
        <v>265</v>
      </c>
      <c r="K434" s="6" t="s">
        <v>32</v>
      </c>
      <c r="L434" s="6">
        <v>4</v>
      </c>
    </row>
    <row r="435" spans="1:66" ht="24.75" customHeight="1" x14ac:dyDescent="0.7">
      <c r="A435" s="40" t="s">
        <v>634</v>
      </c>
      <c r="B435" s="40" t="s">
        <v>14</v>
      </c>
      <c r="C435" s="50" t="s">
        <v>635</v>
      </c>
      <c r="D435" s="51">
        <v>435</v>
      </c>
      <c r="E435" s="16" t="str">
        <f t="shared" si="15"/>
        <v>Member_Street_Address_Crosswalk_All+Member_id</v>
      </c>
      <c r="F435" s="39" t="str">
        <f>IF(AND($G$436="",$G$226=""),"","X")</f>
        <v/>
      </c>
      <c r="G435" s="25"/>
      <c r="H435" s="8" t="s">
        <v>472</v>
      </c>
      <c r="I435" s="6" t="s">
        <v>26</v>
      </c>
      <c r="J435" s="6" t="s">
        <v>27</v>
      </c>
      <c r="K435" s="6" t="s">
        <v>20</v>
      </c>
      <c r="L435" s="6">
        <v>19</v>
      </c>
    </row>
    <row r="436" spans="1:66" ht="24.75" customHeight="1" x14ac:dyDescent="0.7">
      <c r="A436" s="40" t="s">
        <v>634</v>
      </c>
      <c r="B436" s="40" t="s">
        <v>359</v>
      </c>
      <c r="C436" s="50" t="s">
        <v>636</v>
      </c>
      <c r="D436" s="51">
        <v>436</v>
      </c>
      <c r="E436" s="16" t="str">
        <f t="shared" si="15"/>
        <v>Member_Street_Address_Crosswalk_All+Member_Street_Address</v>
      </c>
      <c r="F436" s="39" t="str">
        <f>IF(AND($G$436="",$G$226=""),"","X")</f>
        <v/>
      </c>
      <c r="G436" s="25"/>
      <c r="H436" s="8" t="s">
        <v>472</v>
      </c>
      <c r="I436" s="6" t="s">
        <v>473</v>
      </c>
      <c r="J436" s="6" t="s">
        <v>474</v>
      </c>
      <c r="K436" s="6" t="s">
        <v>32</v>
      </c>
      <c r="L436" s="6">
        <v>50</v>
      </c>
    </row>
    <row r="437" spans="1:66" ht="24.75" customHeight="1" x14ac:dyDescent="0.7">
      <c r="A437" s="40" t="s">
        <v>634</v>
      </c>
      <c r="B437" s="40" t="s">
        <v>359</v>
      </c>
      <c r="C437" s="50" t="s">
        <v>465</v>
      </c>
      <c r="D437" s="51">
        <v>437</v>
      </c>
      <c r="E437" s="16" t="str">
        <f t="shared" si="15"/>
        <v>Member_Street_Address_Crosswalk_All+Member_City_Nm</v>
      </c>
      <c r="F437" s="39" t="str">
        <f t="shared" ref="F437:F439" si="16">IF(AND($G$436="",$G$226=""),"","X")</f>
        <v/>
      </c>
      <c r="G437" s="25"/>
      <c r="H437" s="8" t="s">
        <v>472</v>
      </c>
      <c r="I437" s="6" t="s">
        <v>466</v>
      </c>
      <c r="J437" s="6" t="s">
        <v>467</v>
      </c>
      <c r="K437" s="6" t="s">
        <v>32</v>
      </c>
      <c r="L437" s="6">
        <v>60</v>
      </c>
    </row>
    <row r="438" spans="1:66" ht="24.75" customHeight="1" x14ac:dyDescent="0.7">
      <c r="A438" s="40" t="s">
        <v>634</v>
      </c>
      <c r="B438" s="40" t="s">
        <v>359</v>
      </c>
      <c r="C438" s="50" t="s">
        <v>468</v>
      </c>
      <c r="D438" s="51">
        <v>438</v>
      </c>
      <c r="E438" s="16" t="str">
        <f t="shared" si="15"/>
        <v>Member_Street_Address_Crosswalk_All+Member_State_Cd</v>
      </c>
      <c r="F438" s="39" t="str">
        <f t="shared" si="16"/>
        <v/>
      </c>
      <c r="G438" s="25"/>
      <c r="H438" s="8" t="s">
        <v>472</v>
      </c>
      <c r="I438" s="6" t="s">
        <v>469</v>
      </c>
      <c r="J438" s="6" t="s">
        <v>470</v>
      </c>
      <c r="K438" s="6" t="s">
        <v>32</v>
      </c>
      <c r="L438" s="6">
        <v>2</v>
      </c>
    </row>
    <row r="439" spans="1:66" ht="24.75" customHeight="1" x14ac:dyDescent="0.7">
      <c r="A439" s="40" t="s">
        <v>634</v>
      </c>
      <c r="B439" s="40" t="s">
        <v>359</v>
      </c>
      <c r="C439" s="50" t="s">
        <v>475</v>
      </c>
      <c r="D439" s="51">
        <v>439</v>
      </c>
      <c r="E439" s="16" t="str">
        <f t="shared" si="15"/>
        <v>Member_Street_Address_Crosswalk_All+Member_Zip_Cd</v>
      </c>
      <c r="F439" s="39" t="str">
        <f t="shared" si="16"/>
        <v/>
      </c>
      <c r="G439" s="25"/>
      <c r="H439" s="8" t="s">
        <v>472</v>
      </c>
      <c r="I439" s="6" t="s">
        <v>476</v>
      </c>
      <c r="J439" s="6" t="s">
        <v>477</v>
      </c>
      <c r="K439" s="6" t="s">
        <v>32</v>
      </c>
      <c r="L439" s="6">
        <v>11</v>
      </c>
    </row>
    <row r="440" spans="1:66" ht="24.75" customHeight="1" x14ac:dyDescent="0.7">
      <c r="A440" s="40" t="s">
        <v>637</v>
      </c>
      <c r="B440" s="40" t="s">
        <v>14</v>
      </c>
      <c r="C440" s="50" t="s">
        <v>638</v>
      </c>
      <c r="D440" s="51">
        <v>440</v>
      </c>
      <c r="E440" s="16" t="str">
        <f t="shared" si="15"/>
        <v>Member_Street_Address_Crosswalk_Recent+Member_Id</v>
      </c>
      <c r="F440" s="39" t="str">
        <f>IF(AND($G$436="",$G$226=""),"","X")</f>
        <v/>
      </c>
      <c r="G440" s="25"/>
      <c r="H440" s="8" t="s">
        <v>472</v>
      </c>
      <c r="I440" s="6" t="s">
        <v>26</v>
      </c>
      <c r="J440" s="6" t="s">
        <v>27</v>
      </c>
      <c r="K440" s="6" t="s">
        <v>20</v>
      </c>
      <c r="L440" s="6">
        <v>19</v>
      </c>
    </row>
    <row r="441" spans="1:66" ht="24.75" customHeight="1" x14ac:dyDescent="0.7">
      <c r="A441" s="40" t="s">
        <v>637</v>
      </c>
      <c r="B441" s="40" t="s">
        <v>359</v>
      </c>
      <c r="C441" s="50" t="s">
        <v>636</v>
      </c>
      <c r="D441" s="51">
        <v>441</v>
      </c>
      <c r="E441" s="16" t="str">
        <f t="shared" si="15"/>
        <v>Member_Street_Address_Crosswalk_Recent+Member_Street_Address</v>
      </c>
      <c r="F441" s="39" t="str">
        <f>IF(AND($G$436="",$G$226=""),"","X")</f>
        <v/>
      </c>
      <c r="G441" s="25"/>
      <c r="H441" s="8" t="s">
        <v>472</v>
      </c>
      <c r="I441" s="6" t="s">
        <v>473</v>
      </c>
      <c r="J441" s="6" t="s">
        <v>474</v>
      </c>
      <c r="K441" s="6" t="s">
        <v>32</v>
      </c>
      <c r="L441" s="6">
        <v>50</v>
      </c>
    </row>
    <row r="442" spans="1:66" ht="24.75" customHeight="1" x14ac:dyDescent="0.7">
      <c r="A442" s="40" t="s">
        <v>637</v>
      </c>
      <c r="B442" s="40" t="s">
        <v>359</v>
      </c>
      <c r="C442" s="50" t="s">
        <v>465</v>
      </c>
      <c r="D442" s="51">
        <v>442</v>
      </c>
      <c r="E442" s="16" t="str">
        <f t="shared" si="15"/>
        <v>Member_Street_Address_Crosswalk_Recent+Member_City_Nm</v>
      </c>
      <c r="F442" s="39" t="str">
        <f t="shared" ref="F442:F444" si="17">IF(AND($G$436="",$G$226=""),"","X")</f>
        <v/>
      </c>
      <c r="G442" s="25"/>
      <c r="H442" s="8" t="s">
        <v>472</v>
      </c>
      <c r="I442" s="6" t="s">
        <v>466</v>
      </c>
      <c r="J442" s="6" t="s">
        <v>467</v>
      </c>
      <c r="K442" s="6" t="s">
        <v>32</v>
      </c>
      <c r="L442" s="6">
        <v>60</v>
      </c>
    </row>
    <row r="443" spans="1:66" ht="24.75" customHeight="1" x14ac:dyDescent="0.7">
      <c r="A443" s="40" t="s">
        <v>637</v>
      </c>
      <c r="B443" s="40" t="s">
        <v>359</v>
      </c>
      <c r="C443" s="50" t="s">
        <v>468</v>
      </c>
      <c r="D443" s="51">
        <v>443</v>
      </c>
      <c r="E443" s="16" t="str">
        <f t="shared" si="15"/>
        <v>Member_Street_Address_Crosswalk_Recent+Member_State_Cd</v>
      </c>
      <c r="F443" s="39" t="str">
        <f t="shared" si="17"/>
        <v/>
      </c>
      <c r="G443" s="25"/>
      <c r="H443" s="8" t="s">
        <v>472</v>
      </c>
      <c r="I443" s="6" t="s">
        <v>469</v>
      </c>
      <c r="J443" s="6" t="s">
        <v>470</v>
      </c>
      <c r="K443" s="6" t="s">
        <v>32</v>
      </c>
      <c r="L443" s="6">
        <v>2</v>
      </c>
    </row>
    <row r="444" spans="1:66" ht="24.75" customHeight="1" x14ac:dyDescent="0.7">
      <c r="A444" s="40" t="s">
        <v>637</v>
      </c>
      <c r="B444" s="40" t="s">
        <v>359</v>
      </c>
      <c r="C444" s="50" t="s">
        <v>475</v>
      </c>
      <c r="D444" s="51">
        <v>444</v>
      </c>
      <c r="E444" s="16" t="str">
        <f t="shared" si="15"/>
        <v>Member_Street_Address_Crosswalk_Recent+Member_Zip_Cd</v>
      </c>
      <c r="F444" s="39" t="str">
        <f t="shared" si="17"/>
        <v/>
      </c>
      <c r="G444" s="25"/>
      <c r="H444" s="8" t="s">
        <v>472</v>
      </c>
      <c r="I444" s="6" t="s">
        <v>476</v>
      </c>
      <c r="J444" s="6" t="s">
        <v>477</v>
      </c>
      <c r="K444" s="6" t="s">
        <v>32</v>
      </c>
      <c r="L444" s="6">
        <v>11</v>
      </c>
    </row>
    <row r="445" spans="1:66" ht="24.75" customHeight="1" x14ac:dyDescent="0.7">
      <c r="A445" s="40" t="s">
        <v>639</v>
      </c>
      <c r="B445" s="40" t="s">
        <v>626</v>
      </c>
      <c r="C445" s="50"/>
      <c r="D445" s="51">
        <v>445</v>
      </c>
      <c r="E445" s="16" t="str">
        <f t="shared" si="15"/>
        <v>Dim_Dental_Quadrants+</v>
      </c>
      <c r="F445" s="39" t="str">
        <f>IF(G424="","","X")</f>
        <v/>
      </c>
      <c r="G445" s="25"/>
      <c r="H445" s="8" t="s">
        <v>17</v>
      </c>
      <c r="I445" s="6"/>
      <c r="J445" s="6" t="s">
        <v>640</v>
      </c>
      <c r="K445" s="6"/>
      <c r="L445" s="6"/>
    </row>
    <row r="446" spans="1:66" ht="24.75" customHeight="1" x14ac:dyDescent="0.7">
      <c r="A446" s="40" t="s">
        <v>641</v>
      </c>
      <c r="B446" s="40" t="s">
        <v>626</v>
      </c>
      <c r="C446" s="50"/>
      <c r="D446" s="51">
        <v>446</v>
      </c>
      <c r="E446" s="16" t="str">
        <f t="shared" si="15"/>
        <v>Dim_Tooth_Numbers+</v>
      </c>
      <c r="F446" s="39" t="str">
        <f>IF(G425="","","X")</f>
        <v/>
      </c>
      <c r="G446" s="25"/>
      <c r="H446" s="8" t="s">
        <v>17</v>
      </c>
      <c r="I446" s="6"/>
      <c r="J446" s="6" t="s">
        <v>642</v>
      </c>
      <c r="K446" s="6"/>
      <c r="L446" s="6"/>
    </row>
    <row r="447" spans="1:66" ht="24.75" customHeight="1" x14ac:dyDescent="0.7">
      <c r="A447" s="40" t="s">
        <v>643</v>
      </c>
      <c r="B447" s="40" t="s">
        <v>626</v>
      </c>
      <c r="C447" s="50"/>
      <c r="D447" s="51">
        <v>447</v>
      </c>
      <c r="E447" s="16" t="str">
        <f t="shared" si="15"/>
        <v>Dim_Tooth_Surfaces+</v>
      </c>
      <c r="F447" s="39" t="str">
        <f>IF(G426="","","X")</f>
        <v/>
      </c>
      <c r="G447" s="25"/>
      <c r="H447" s="8" t="s">
        <v>17</v>
      </c>
      <c r="I447" s="6"/>
      <c r="J447" s="6" t="s">
        <v>644</v>
      </c>
      <c r="K447" s="6"/>
      <c r="L447" s="6"/>
    </row>
    <row r="448" spans="1:66" ht="24.75" customHeight="1" x14ac:dyDescent="0.7">
      <c r="A448" s="40" t="s">
        <v>645</v>
      </c>
      <c r="B448" s="40" t="s">
        <v>126</v>
      </c>
      <c r="C448" s="50"/>
      <c r="D448" s="51">
        <v>448</v>
      </c>
      <c r="E448" s="16" t="str">
        <f t="shared" si="15"/>
        <v>DIM_Places_of_Service+</v>
      </c>
      <c r="F448" s="39" t="str">
        <f>IF(AND(G417="",G104=""),"","X")</f>
        <v>X</v>
      </c>
      <c r="G448" s="25" t="s">
        <v>16</v>
      </c>
      <c r="H448" s="8" t="s">
        <v>17</v>
      </c>
      <c r="I448" s="6"/>
      <c r="J448" s="6" t="s">
        <v>646</v>
      </c>
      <c r="K448" s="6"/>
      <c r="L448" s="6"/>
    </row>
    <row r="449" spans="1:66" s="27" customFormat="1" ht="24.75" customHeight="1" x14ac:dyDescent="0.7">
      <c r="A449" s="40" t="s">
        <v>647</v>
      </c>
      <c r="B449" s="40" t="s">
        <v>126</v>
      </c>
      <c r="C449" s="50"/>
      <c r="D449" s="51">
        <v>449</v>
      </c>
      <c r="E449" s="16" t="str">
        <f t="shared" si="15"/>
        <v>DIM_Claim_Statuses+</v>
      </c>
      <c r="F449" s="39" t="str">
        <f>IF(AND($G$50="",$G$103="",$G$290="",$G$330="",$G$369= "",$G$416= ""),"","X")</f>
        <v>X</v>
      </c>
      <c r="G449" s="25" t="s">
        <v>16</v>
      </c>
      <c r="H449" s="8" t="s">
        <v>17</v>
      </c>
      <c r="I449" s="6"/>
      <c r="J449" s="6" t="s">
        <v>648</v>
      </c>
      <c r="K449" s="6"/>
      <c r="L449" s="6"/>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row>
    <row r="450" spans="1:66" ht="24.75" customHeight="1" x14ac:dyDescent="0.7">
      <c r="A450" s="40" t="s">
        <v>649</v>
      </c>
      <c r="B450" s="40" t="s">
        <v>126</v>
      </c>
      <c r="C450" s="50"/>
      <c r="D450" s="51">
        <v>450</v>
      </c>
      <c r="E450" s="16" t="str">
        <f t="shared" si="15"/>
        <v>DIM_Discharge_Statuses+</v>
      </c>
      <c r="F450" s="39" t="str">
        <f>IF(AND(G55=""),"","X")</f>
        <v>X</v>
      </c>
      <c r="G450" s="25" t="s">
        <v>16</v>
      </c>
      <c r="H450" s="8" t="s">
        <v>17</v>
      </c>
      <c r="I450" s="6"/>
      <c r="J450" s="6" t="s">
        <v>650</v>
      </c>
      <c r="K450" s="6"/>
      <c r="L450" s="6"/>
    </row>
    <row r="451" spans="1:66" ht="24.75" customHeight="1" x14ac:dyDescent="0.7">
      <c r="A451" s="40" t="s">
        <v>651</v>
      </c>
      <c r="B451" s="40" t="s">
        <v>126</v>
      </c>
      <c r="C451" s="50"/>
      <c r="D451" s="51">
        <v>451</v>
      </c>
      <c r="E451" s="16" t="str">
        <f t="shared" si="15"/>
        <v>DIM_Line_of_Business_Desc+</v>
      </c>
      <c r="F451" s="39" t="str">
        <f>IF(AND($G$62="",$G$204="",$G$295="",$G$377=""),"","X")</f>
        <v>X</v>
      </c>
      <c r="G451" s="25" t="s">
        <v>16</v>
      </c>
      <c r="H451" s="8" t="s">
        <v>17</v>
      </c>
      <c r="I451" s="6"/>
      <c r="J451" s="6" t="s">
        <v>652</v>
      </c>
      <c r="K451" s="6"/>
      <c r="L451" s="6"/>
    </row>
    <row r="452" spans="1:66" ht="24.75" customHeight="1" x14ac:dyDescent="0.7">
      <c r="A452" s="40" t="s">
        <v>653</v>
      </c>
      <c r="B452" s="40" t="s">
        <v>126</v>
      </c>
      <c r="C452" s="50"/>
      <c r="D452" s="51">
        <v>452</v>
      </c>
      <c r="E452" s="16" t="str">
        <f t="shared" si="15"/>
        <v>DIM_Ethnicities+</v>
      </c>
      <c r="F452" s="39" t="str">
        <f>IF(AND($G$231="",$G$232="",$G$251="",$G$252=""),"","X")</f>
        <v>X</v>
      </c>
      <c r="G452" s="25" t="s">
        <v>16</v>
      </c>
      <c r="H452" s="8" t="s">
        <v>17</v>
      </c>
      <c r="I452" s="6"/>
      <c r="J452" s="6" t="s">
        <v>654</v>
      </c>
      <c r="K452" s="6"/>
      <c r="L452" s="6"/>
    </row>
    <row r="453" spans="1:66" ht="24.75" customHeight="1" x14ac:dyDescent="0.7">
      <c r="A453" s="40" t="s">
        <v>655</v>
      </c>
      <c r="B453" s="40" t="s">
        <v>126</v>
      </c>
      <c r="C453" s="50"/>
      <c r="D453" s="51">
        <v>453</v>
      </c>
      <c r="E453" s="16" t="str">
        <f t="shared" si="15"/>
        <v>DIM_HSR+</v>
      </c>
      <c r="F453" s="39" t="str">
        <f>IF(AND($G$182="",$G$229="",$G$249=""),"","X")</f>
        <v>X</v>
      </c>
      <c r="G453" s="25" t="s">
        <v>16</v>
      </c>
      <c r="H453" s="8" t="s">
        <v>17</v>
      </c>
      <c r="I453" s="6"/>
      <c r="J453" s="6" t="s">
        <v>656</v>
      </c>
      <c r="K453" s="6"/>
      <c r="L453" s="6"/>
    </row>
    <row r="454" spans="1:66" ht="24.75" customHeight="1" x14ac:dyDescent="0.7">
      <c r="A454" s="40" t="s">
        <v>657</v>
      </c>
      <c r="B454" s="40" t="s">
        <v>126</v>
      </c>
      <c r="C454" s="50"/>
      <c r="D454" s="51">
        <v>454</v>
      </c>
      <c r="E454" s="16" t="str">
        <f t="shared" si="15"/>
        <v>DIM_Races+</v>
      </c>
      <c r="F454" s="39" t="str">
        <f>IF(AND(G239="",G240="", G258="",G259=""),"","X")</f>
        <v>X</v>
      </c>
      <c r="G454" s="25" t="s">
        <v>16</v>
      </c>
      <c r="H454" s="8" t="s">
        <v>17</v>
      </c>
      <c r="I454" s="6"/>
      <c r="J454" s="6" t="s">
        <v>658</v>
      </c>
      <c r="K454" s="6"/>
      <c r="L454" s="6"/>
    </row>
    <row r="455" spans="1:66" ht="24.75" customHeight="1" x14ac:dyDescent="0.7">
      <c r="A455" s="40" t="s">
        <v>659</v>
      </c>
      <c r="B455" s="40" t="s">
        <v>126</v>
      </c>
      <c r="C455" s="50"/>
      <c r="D455" s="51">
        <v>455</v>
      </c>
      <c r="E455" s="16" t="str">
        <f t="shared" si="15"/>
        <v>DIM_Coverage_Levels+</v>
      </c>
      <c r="F455" s="39" t="str">
        <f>IF(AND(G199=""),"","X")</f>
        <v>X</v>
      </c>
      <c r="G455" s="25" t="s">
        <v>16</v>
      </c>
      <c r="H455" s="8" t="s">
        <v>17</v>
      </c>
      <c r="I455" s="6"/>
      <c r="J455" s="6" t="s">
        <v>660</v>
      </c>
      <c r="K455" s="6"/>
      <c r="L455" s="6"/>
    </row>
    <row r="456" spans="1:66" ht="24.75" customHeight="1" x14ac:dyDescent="0.7">
      <c r="A456" s="40" t="s">
        <v>661</v>
      </c>
      <c r="B456" s="40" t="s">
        <v>126</v>
      </c>
      <c r="C456" s="50"/>
      <c r="D456" s="51">
        <v>456</v>
      </c>
      <c r="E456" s="16" t="str">
        <f t="shared" si="15"/>
        <v>DIM_Coverage_Types+</v>
      </c>
      <c r="F456" s="39" t="str">
        <f>IF(AND(G200=""),"","X")</f>
        <v>X</v>
      </c>
      <c r="G456" s="25" t="s">
        <v>16</v>
      </c>
      <c r="H456" s="8" t="s">
        <v>17</v>
      </c>
      <c r="I456" s="6"/>
      <c r="J456" s="6" t="s">
        <v>662</v>
      </c>
      <c r="K456" s="6"/>
      <c r="L456" s="6"/>
    </row>
    <row r="457" spans="1:66" ht="24" x14ac:dyDescent="0.7">
      <c r="A457" s="40" t="s">
        <v>663</v>
      </c>
      <c r="B457" s="40" t="s">
        <v>126</v>
      </c>
      <c r="C457" s="50"/>
      <c r="D457" s="51">
        <v>457</v>
      </c>
      <c r="E457" s="16" t="str">
        <f t="shared" si="15"/>
        <v>DIM_Market_Categories+</v>
      </c>
      <c r="F457" s="39" t="str">
        <f>IF(AND(G205=""),"","X")</f>
        <v>X</v>
      </c>
      <c r="G457" s="25" t="s">
        <v>16</v>
      </c>
      <c r="H457" s="8" t="s">
        <v>17</v>
      </c>
      <c r="I457" s="6"/>
      <c r="J457" s="6" t="s">
        <v>664</v>
      </c>
      <c r="K457" s="6"/>
      <c r="L457" s="6"/>
    </row>
    <row r="458" spans="1:66" ht="24" x14ac:dyDescent="0.7">
      <c r="A458" s="40" t="s">
        <v>665</v>
      </c>
      <c r="B458" s="40" t="s">
        <v>126</v>
      </c>
      <c r="C458" s="50"/>
      <c r="D458" s="51">
        <v>458</v>
      </c>
      <c r="E458" s="16" t="str">
        <f t="shared" si="15"/>
        <v>DIM_Relationship_Codes+</v>
      </c>
      <c r="F458" s="39" t="str">
        <f>IF(AND(G235="",G255=""),"","X")</f>
        <v>X</v>
      </c>
      <c r="G458" s="25" t="s">
        <v>16</v>
      </c>
      <c r="H458" s="8" t="s">
        <v>17</v>
      </c>
      <c r="I458" s="6"/>
      <c r="J458" s="6" t="s">
        <v>666</v>
      </c>
      <c r="K458" s="6"/>
      <c r="L458" s="6"/>
    </row>
    <row r="459" spans="1:66" ht="24" x14ac:dyDescent="0.7">
      <c r="A459" s="40" t="s">
        <v>667</v>
      </c>
      <c r="B459" s="40" t="s">
        <v>126</v>
      </c>
      <c r="C459" s="50"/>
      <c r="D459" s="51">
        <v>459</v>
      </c>
      <c r="E459" s="16" t="str">
        <f t="shared" si="15"/>
        <v>DIM_Urban_Rural_Frontier+</v>
      </c>
      <c r="F459" s="39" t="str">
        <f>IF(AND(G181=""),"","X")</f>
        <v>X</v>
      </c>
      <c r="G459" s="25" t="s">
        <v>16</v>
      </c>
      <c r="H459" s="8" t="s">
        <v>17</v>
      </c>
      <c r="I459" s="6"/>
      <c r="J459" s="6" t="s">
        <v>668</v>
      </c>
      <c r="K459" s="6"/>
      <c r="L459" s="6"/>
    </row>
    <row r="460" spans="1:66" ht="22" customHeight="1" x14ac:dyDescent="0.7">
      <c r="A460" s="40" t="s">
        <v>669</v>
      </c>
      <c r="B460" s="40" t="s">
        <v>126</v>
      </c>
      <c r="C460" s="50"/>
      <c r="D460" s="51">
        <v>460</v>
      </c>
      <c r="E460" s="16" t="str">
        <f t="shared" si="15"/>
        <v>DIM_Dx_Type+</v>
      </c>
      <c r="F460" s="39" t="str">
        <f>IF(AND(G182=""),"","X")</f>
        <v>X</v>
      </c>
      <c r="G460" s="25" t="s">
        <v>16</v>
      </c>
      <c r="H460" s="8" t="s">
        <v>17</v>
      </c>
      <c r="I460" s="6"/>
      <c r="J460" s="6" t="s">
        <v>670</v>
      </c>
      <c r="K460" s="6"/>
      <c r="L460" s="6"/>
    </row>
    <row r="463" spans="1:66" ht="24" x14ac:dyDescent="0.7">
      <c r="A463" s="54"/>
      <c r="B463" s="54"/>
      <c r="E463" s="55"/>
      <c r="F463" s="56"/>
      <c r="G463" s="57"/>
      <c r="H463" s="58"/>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row>
    <row r="464" spans="1:66" ht="24" x14ac:dyDescent="0.7">
      <c r="A464" s="54"/>
      <c r="B464" s="54"/>
      <c r="E464" s="55"/>
      <c r="F464" s="56"/>
      <c r="G464" s="57"/>
      <c r="H464" s="58"/>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row>
    <row r="465" spans="1:12" s="1" customFormat="1" x14ac:dyDescent="0.35">
      <c r="A465" s="54"/>
      <c r="B465"/>
      <c r="C465"/>
      <c r="D465" s="52"/>
      <c r="E465"/>
      <c r="F465"/>
      <c r="G465" s="26"/>
      <c r="I465"/>
      <c r="J465"/>
      <c r="K465"/>
      <c r="L465"/>
    </row>
    <row r="466" spans="1:12" s="1" customFormat="1" x14ac:dyDescent="0.35">
      <c r="A466" s="54"/>
      <c r="B466"/>
      <c r="C466"/>
      <c r="D466" s="52"/>
      <c r="E466"/>
      <c r="F466"/>
      <c r="G466" s="26"/>
      <c r="I466"/>
      <c r="J466"/>
      <c r="K466"/>
      <c r="L466"/>
    </row>
    <row r="467" spans="1:12" s="1" customFormat="1" x14ac:dyDescent="0.35">
      <c r="A467" s="54"/>
      <c r="B467"/>
      <c r="C467"/>
      <c r="D467" s="52"/>
      <c r="E467"/>
      <c r="F467"/>
      <c r="G467" s="26"/>
      <c r="I467"/>
      <c r="J467"/>
      <c r="K467"/>
      <c r="L467"/>
    </row>
    <row r="468" spans="1:12" s="1" customFormat="1" x14ac:dyDescent="0.35">
      <c r="A468"/>
      <c r="B468"/>
      <c r="C468"/>
      <c r="D468" s="52"/>
      <c r="E468"/>
      <c r="F468"/>
      <c r="G468" s="26"/>
      <c r="I468"/>
      <c r="J468"/>
      <c r="K468"/>
      <c r="L468"/>
    </row>
    <row r="469" spans="1:12" s="1" customFormat="1" x14ac:dyDescent="0.35">
      <c r="A469"/>
      <c r="B469"/>
      <c r="C469"/>
      <c r="D469" s="52"/>
      <c r="E469"/>
      <c r="F469"/>
      <c r="G469" s="26"/>
      <c r="I469"/>
      <c r="J469"/>
      <c r="K469"/>
      <c r="L469"/>
    </row>
  </sheetData>
  <sheetProtection algorithmName="SHA-512" hashValue="nzlY6+b/5TUerIhWVS0xYGCZdF/xtsN6p24ZeJxLyPbAAyXr2j2h4nXInrg4bbYzuA6pSbLUdD56SBT8B6zMXw==" saltValue="0qnNW0DNXYRLAsx0Ew9bYA==" spinCount="100000" sheet="1" selectLockedCells="1" sort="0"/>
  <autoFilter ref="A2:L460"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G7" sqref="G7"/>
    </sheetView>
  </sheetViews>
  <sheetFormatPr defaultRowHeight="14.5" x14ac:dyDescent="0.35"/>
  <cols>
    <col min="1" max="1" width="28.453125" customWidth="1"/>
    <col min="2" max="2" width="40.1796875" bestFit="1" customWidth="1"/>
    <col min="3" max="3" width="13.7265625" bestFit="1" customWidth="1"/>
    <col min="4" max="4" width="35.453125" bestFit="1" customWidth="1"/>
    <col min="5" max="5" width="90.7265625" hidden="1" customWidth="1"/>
    <col min="6" max="6" width="23.453125" customWidth="1"/>
    <col min="7" max="8" width="32.1796875" customWidth="1"/>
    <col min="9" max="9" width="115.7265625" customWidth="1"/>
    <col min="10" max="11" width="12.453125" customWidth="1"/>
  </cols>
  <sheetData>
    <row r="1" spans="1:11" s="18" customFormat="1" ht="70" thickBot="1" x14ac:dyDescent="1.95">
      <c r="A1" s="61" t="s">
        <v>671</v>
      </c>
      <c r="B1" s="60"/>
      <c r="C1" s="60"/>
      <c r="D1" s="60"/>
      <c r="E1" s="60"/>
      <c r="F1" s="60"/>
      <c r="G1" s="60"/>
      <c r="H1" s="60"/>
      <c r="I1" s="60"/>
      <c r="J1" s="60"/>
      <c r="K1" s="60"/>
    </row>
    <row r="2" spans="1:11" ht="53.9" customHeight="1" thickBot="1" x14ac:dyDescent="0.75">
      <c r="A2" s="2" t="s">
        <v>672</v>
      </c>
      <c r="B2" s="5" t="s">
        <v>1</v>
      </c>
      <c r="C2" s="5" t="s">
        <v>2</v>
      </c>
      <c r="D2" s="5" t="s">
        <v>3</v>
      </c>
      <c r="E2" s="2" t="s">
        <v>5</v>
      </c>
      <c r="F2" s="21" t="s">
        <v>6</v>
      </c>
      <c r="G2" s="7" t="s">
        <v>7</v>
      </c>
      <c r="H2" s="23" t="s">
        <v>8</v>
      </c>
      <c r="I2" s="2" t="s">
        <v>10</v>
      </c>
      <c r="J2" s="2" t="s">
        <v>11</v>
      </c>
      <c r="K2" s="11" t="s">
        <v>12</v>
      </c>
    </row>
    <row r="3" spans="1:11" ht="24.5" thickBot="1" x14ac:dyDescent="0.75">
      <c r="A3" s="14" t="s">
        <v>673</v>
      </c>
      <c r="B3" s="14" t="s">
        <v>674</v>
      </c>
      <c r="C3" s="14" t="s">
        <v>14</v>
      </c>
      <c r="D3" s="15" t="s">
        <v>21</v>
      </c>
      <c r="E3" s="16" t="str">
        <f>B3&amp;"+"&amp;D3</f>
        <v>Diagnosis_Related_Groups_DRG+Claim_ID</v>
      </c>
      <c r="F3" s="39" t="str">
        <f t="array" ref="F3">IF(AND($G$3:$G$13=""),"","X")</f>
        <v/>
      </c>
      <c r="G3" s="25"/>
      <c r="H3" s="8" t="s">
        <v>17</v>
      </c>
      <c r="I3" s="6" t="s">
        <v>675</v>
      </c>
      <c r="J3" s="6" t="s">
        <v>20</v>
      </c>
      <c r="K3" s="6">
        <v>19</v>
      </c>
    </row>
    <row r="4" spans="1:11" ht="24" x14ac:dyDescent="0.7">
      <c r="A4" s="3" t="s">
        <v>673</v>
      </c>
      <c r="B4" s="3" t="s">
        <v>674</v>
      </c>
      <c r="C4" s="14" t="s">
        <v>126</v>
      </c>
      <c r="D4" s="15" t="s">
        <v>676</v>
      </c>
      <c r="E4" s="16" t="str">
        <f t="shared" ref="E4:E13" si="0">B4&amp;"+"&amp;D4</f>
        <v>Diagnosis_Related_Groups_DRG+MS_MDC_Cd</v>
      </c>
      <c r="F4" s="20"/>
      <c r="G4" s="25"/>
      <c r="H4" s="8" t="s">
        <v>17</v>
      </c>
      <c r="I4" s="6" t="s">
        <v>677</v>
      </c>
      <c r="J4" s="6" t="s">
        <v>32</v>
      </c>
      <c r="K4" s="6">
        <v>2</v>
      </c>
    </row>
    <row r="5" spans="1:11" ht="24" x14ac:dyDescent="0.7">
      <c r="A5" s="3" t="s">
        <v>673</v>
      </c>
      <c r="B5" s="3" t="s">
        <v>674</v>
      </c>
      <c r="C5" s="4" t="s">
        <v>126</v>
      </c>
      <c r="D5" s="15" t="s">
        <v>678</v>
      </c>
      <c r="E5" s="16" t="str">
        <f t="shared" si="0"/>
        <v>Diagnosis_Related_Groups_DRG+MSDRG_Cd</v>
      </c>
      <c r="F5" s="20"/>
      <c r="G5" s="25"/>
      <c r="H5" s="8" t="s">
        <v>17</v>
      </c>
      <c r="I5" s="6" t="s">
        <v>679</v>
      </c>
      <c r="J5" s="6" t="s">
        <v>32</v>
      </c>
      <c r="K5" s="6">
        <v>3</v>
      </c>
    </row>
    <row r="6" spans="1:11" ht="24" x14ac:dyDescent="0.7">
      <c r="A6" s="3" t="s">
        <v>673</v>
      </c>
      <c r="B6" s="3" t="s">
        <v>674</v>
      </c>
      <c r="C6" s="4" t="s">
        <v>126</v>
      </c>
      <c r="D6" s="15" t="s">
        <v>680</v>
      </c>
      <c r="E6" s="16" t="str">
        <f t="shared" si="0"/>
        <v>Diagnosis_Related_Groups_DRG+MSDRG_Version</v>
      </c>
      <c r="F6" s="20"/>
      <c r="G6" s="25"/>
      <c r="H6" s="8" t="s">
        <v>17</v>
      </c>
      <c r="I6" s="6" t="s">
        <v>681</v>
      </c>
      <c r="J6" s="6" t="s">
        <v>32</v>
      </c>
      <c r="K6" s="6">
        <v>3</v>
      </c>
    </row>
    <row r="7" spans="1:11" ht="24" x14ac:dyDescent="0.7">
      <c r="A7" s="3" t="s">
        <v>673</v>
      </c>
      <c r="B7" s="3" t="s">
        <v>674</v>
      </c>
      <c r="C7" s="4" t="s">
        <v>126</v>
      </c>
      <c r="D7" s="15" t="s">
        <v>682</v>
      </c>
      <c r="E7" s="16" t="str">
        <f t="shared" si="0"/>
        <v>Diagnosis_Related_Groups_DRG+Service_Cd</v>
      </c>
      <c r="F7" s="20"/>
      <c r="G7" s="25"/>
      <c r="H7" s="8" t="s">
        <v>17</v>
      </c>
      <c r="I7" s="6" t="s">
        <v>683</v>
      </c>
      <c r="J7" s="6" t="s">
        <v>32</v>
      </c>
      <c r="K7" s="6">
        <v>10</v>
      </c>
    </row>
    <row r="8" spans="1:11" ht="24" x14ac:dyDescent="0.7">
      <c r="A8" s="3" t="s">
        <v>673</v>
      </c>
      <c r="B8" s="3" t="s">
        <v>674</v>
      </c>
      <c r="C8" s="4" t="s">
        <v>126</v>
      </c>
      <c r="D8" s="15" t="s">
        <v>684</v>
      </c>
      <c r="E8" s="16" t="str">
        <f t="shared" si="0"/>
        <v>Diagnosis_Related_Groups_DRG+APRDRG_Version</v>
      </c>
      <c r="F8" s="20"/>
      <c r="G8" s="25"/>
      <c r="H8" s="8" t="s">
        <v>17</v>
      </c>
      <c r="I8" s="6" t="s">
        <v>685</v>
      </c>
      <c r="J8" s="6" t="s">
        <v>32</v>
      </c>
      <c r="K8" s="6">
        <v>3</v>
      </c>
    </row>
    <row r="9" spans="1:11" ht="24" x14ac:dyDescent="0.7">
      <c r="A9" s="3" t="s">
        <v>673</v>
      </c>
      <c r="B9" s="3" t="s">
        <v>674</v>
      </c>
      <c r="C9" s="4" t="s">
        <v>126</v>
      </c>
      <c r="D9" s="15" t="s">
        <v>686</v>
      </c>
      <c r="E9" s="16" t="str">
        <f t="shared" si="0"/>
        <v>Diagnosis_Related_Groups_DRG+APRDRG_CD</v>
      </c>
      <c r="F9" s="20"/>
      <c r="G9" s="25"/>
      <c r="H9" s="8" t="s">
        <v>17</v>
      </c>
      <c r="I9" s="6" t="s">
        <v>687</v>
      </c>
      <c r="J9" s="6" t="s">
        <v>32</v>
      </c>
      <c r="K9" s="6">
        <v>3</v>
      </c>
    </row>
    <row r="10" spans="1:11" ht="24" x14ac:dyDescent="0.7">
      <c r="A10" s="3" t="s">
        <v>673</v>
      </c>
      <c r="B10" s="3" t="s">
        <v>674</v>
      </c>
      <c r="C10" s="4" t="s">
        <v>126</v>
      </c>
      <c r="D10" s="15" t="s">
        <v>688</v>
      </c>
      <c r="E10" s="16" t="str">
        <f t="shared" si="0"/>
        <v>Diagnosis_Related_Groups_DRG+APR_MDC_CD</v>
      </c>
      <c r="F10" s="20"/>
      <c r="G10" s="25"/>
      <c r="H10" s="8" t="s">
        <v>17</v>
      </c>
      <c r="I10" s="6" t="s">
        <v>689</v>
      </c>
      <c r="J10" s="6" t="s">
        <v>32</v>
      </c>
      <c r="K10" s="6">
        <v>2</v>
      </c>
    </row>
    <row r="11" spans="1:11" ht="24" x14ac:dyDescent="0.7">
      <c r="A11" s="3" t="s">
        <v>673</v>
      </c>
      <c r="B11" s="3" t="s">
        <v>674</v>
      </c>
      <c r="C11" s="4" t="s">
        <v>126</v>
      </c>
      <c r="D11" s="15" t="s">
        <v>690</v>
      </c>
      <c r="E11" s="16" t="str">
        <f t="shared" si="0"/>
        <v>Diagnosis_Related_Groups_DRG+APR_Medical_Surgical_Drg_Flag</v>
      </c>
      <c r="F11" s="20"/>
      <c r="G11" s="25"/>
      <c r="H11" s="8" t="s">
        <v>17</v>
      </c>
      <c r="I11" s="6" t="s">
        <v>691</v>
      </c>
      <c r="J11" s="6" t="s">
        <v>32</v>
      </c>
      <c r="K11" s="6">
        <v>1</v>
      </c>
    </row>
    <row r="12" spans="1:11" ht="24" x14ac:dyDescent="0.7">
      <c r="A12" s="3" t="s">
        <v>673</v>
      </c>
      <c r="B12" s="3" t="s">
        <v>674</v>
      </c>
      <c r="C12" s="4" t="s">
        <v>126</v>
      </c>
      <c r="D12" s="15" t="s">
        <v>692</v>
      </c>
      <c r="E12" s="16" t="str">
        <f t="shared" si="0"/>
        <v>Diagnosis_Related_Groups_DRG+APR_Severity</v>
      </c>
      <c r="F12" s="20"/>
      <c r="G12" s="25"/>
      <c r="H12" s="8" t="s">
        <v>17</v>
      </c>
      <c r="I12" s="6" t="s">
        <v>693</v>
      </c>
      <c r="J12" s="6" t="s">
        <v>32</v>
      </c>
      <c r="K12" s="6">
        <v>1</v>
      </c>
    </row>
    <row r="13" spans="1:11" ht="24" x14ac:dyDescent="0.7">
      <c r="A13" s="19" t="s">
        <v>673</v>
      </c>
      <c r="B13" s="19" t="s">
        <v>674</v>
      </c>
      <c r="C13" s="19" t="s">
        <v>126</v>
      </c>
      <c r="D13" s="15" t="s">
        <v>694</v>
      </c>
      <c r="E13" s="16" t="str">
        <f t="shared" si="0"/>
        <v>Diagnosis_Related_Groups_DRG+APR_Risk_Of_Mortality</v>
      </c>
      <c r="F13" s="20"/>
      <c r="G13" s="25"/>
      <c r="H13" s="8" t="s">
        <v>17</v>
      </c>
      <c r="I13" s="6" t="s">
        <v>695</v>
      </c>
      <c r="J13" s="6" t="s">
        <v>32</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abSelected="1" topLeftCell="A6" zoomScale="80" zoomScaleNormal="80" workbookViewId="0">
      <selection activeCell="C27" sqref="C27"/>
    </sheetView>
  </sheetViews>
  <sheetFormatPr defaultColWidth="46.7265625" defaultRowHeight="14.5" x14ac:dyDescent="0.35"/>
  <cols>
    <col min="1" max="1" width="46.7265625" style="1"/>
    <col min="2" max="2" width="130" style="1" customWidth="1"/>
    <col min="3" max="3" width="66.453125" style="1" customWidth="1"/>
    <col min="4" max="4" width="67.453125" style="1" customWidth="1"/>
    <col min="5" max="16384" width="46.7265625" style="1"/>
  </cols>
  <sheetData>
    <row r="1" spans="1:5" ht="70" thickBot="1" x14ac:dyDescent="1.95">
      <c r="A1" s="62" t="s">
        <v>696</v>
      </c>
      <c r="B1" s="63"/>
      <c r="C1" s="63"/>
      <c r="D1" s="63"/>
    </row>
    <row r="2" spans="1:5" ht="55.5" x14ac:dyDescent="0.55000000000000004">
      <c r="A2" s="69" t="s">
        <v>697</v>
      </c>
      <c r="B2" s="42" t="s">
        <v>698</v>
      </c>
      <c r="C2" s="72" t="s">
        <v>699</v>
      </c>
      <c r="D2" s="73"/>
    </row>
    <row r="3" spans="1:5" ht="37" x14ac:dyDescent="0.55000000000000004">
      <c r="A3" s="70"/>
      <c r="B3" s="42" t="s">
        <v>700</v>
      </c>
      <c r="C3" s="72" t="s">
        <v>699</v>
      </c>
      <c r="D3" s="73"/>
      <c r="E3" s="32"/>
    </row>
    <row r="4" spans="1:5" ht="37" x14ac:dyDescent="0.55000000000000004">
      <c r="A4" s="70"/>
      <c r="B4" s="42" t="s">
        <v>701</v>
      </c>
      <c r="C4" s="64" t="s">
        <v>699</v>
      </c>
      <c r="D4" s="65"/>
      <c r="E4" s="32"/>
    </row>
    <row r="5" spans="1:5" ht="37" x14ac:dyDescent="0.55000000000000004">
      <c r="A5" s="70"/>
      <c r="B5" s="42" t="s">
        <v>702</v>
      </c>
      <c r="C5" s="64" t="s">
        <v>699</v>
      </c>
      <c r="D5" s="65"/>
      <c r="E5" s="32"/>
    </row>
    <row r="6" spans="1:5" ht="37" x14ac:dyDescent="0.55000000000000004">
      <c r="A6" s="70"/>
      <c r="B6" s="42" t="s">
        <v>703</v>
      </c>
      <c r="C6" s="64" t="s">
        <v>699</v>
      </c>
      <c r="D6" s="65"/>
      <c r="E6" s="32"/>
    </row>
    <row r="7" spans="1:5" ht="37.5" thickBot="1" x14ac:dyDescent="0.6">
      <c r="A7" s="71"/>
      <c r="B7" s="42" t="s">
        <v>704</v>
      </c>
      <c r="C7" s="74"/>
      <c r="D7" s="75"/>
    </row>
    <row r="8" spans="1:5" ht="24.5" thickBot="1" x14ac:dyDescent="0.75">
      <c r="A8" s="76" t="s">
        <v>705</v>
      </c>
      <c r="B8" s="78" t="s">
        <v>706</v>
      </c>
      <c r="C8" s="34" t="s">
        <v>707</v>
      </c>
      <c r="D8" s="34" t="s">
        <v>708</v>
      </c>
    </row>
    <row r="9" spans="1:5" ht="47" thickBot="1" x14ac:dyDescent="0.4">
      <c r="A9" s="77"/>
      <c r="B9" s="79"/>
      <c r="C9" s="46" t="s">
        <v>709</v>
      </c>
      <c r="D9" s="47" t="s">
        <v>710</v>
      </c>
    </row>
    <row r="10" spans="1:5" ht="24.5" thickBot="1" x14ac:dyDescent="0.75">
      <c r="A10" s="67" t="s">
        <v>711</v>
      </c>
      <c r="B10" s="68"/>
      <c r="C10" s="9" t="s">
        <v>712</v>
      </c>
      <c r="D10" s="9" t="s">
        <v>712</v>
      </c>
    </row>
    <row r="11" spans="1:5" ht="31" x14ac:dyDescent="0.35">
      <c r="A11" s="43" t="s">
        <v>713</v>
      </c>
      <c r="B11" s="44" t="s">
        <v>714</v>
      </c>
      <c r="C11" s="12" t="s">
        <v>715</v>
      </c>
      <c r="D11" s="12"/>
    </row>
    <row r="12" spans="1:5" ht="31" x14ac:dyDescent="0.35">
      <c r="A12" s="45" t="s">
        <v>716</v>
      </c>
      <c r="B12" s="44" t="s">
        <v>717</v>
      </c>
      <c r="C12" s="12" t="s">
        <v>718</v>
      </c>
      <c r="D12" s="12"/>
    </row>
    <row r="13" spans="1:5" ht="16" thickBot="1" x14ac:dyDescent="0.4">
      <c r="A13" s="45" t="s">
        <v>719</v>
      </c>
      <c r="B13" s="44" t="s">
        <v>720</v>
      </c>
      <c r="C13" s="12"/>
      <c r="D13" s="17"/>
    </row>
    <row r="14" spans="1:5" ht="24.5" thickBot="1" x14ac:dyDescent="0.75">
      <c r="A14" s="67" t="s">
        <v>721</v>
      </c>
      <c r="B14" s="68"/>
      <c r="C14" s="10" t="s">
        <v>722</v>
      </c>
      <c r="D14" s="10" t="s">
        <v>722</v>
      </c>
    </row>
    <row r="15" spans="1:5" ht="31" x14ac:dyDescent="0.35">
      <c r="A15" s="48" t="s">
        <v>723</v>
      </c>
      <c r="B15" s="49" t="s">
        <v>724</v>
      </c>
      <c r="C15" s="13"/>
      <c r="D15" s="13"/>
    </row>
    <row r="16" spans="1:5" ht="15.5" x14ac:dyDescent="0.35">
      <c r="A16" s="43" t="s">
        <v>725</v>
      </c>
      <c r="B16" s="44" t="s">
        <v>726</v>
      </c>
      <c r="C16" s="12" t="s">
        <v>727</v>
      </c>
      <c r="D16" s="12"/>
    </row>
    <row r="17" spans="1:4" ht="15.5" x14ac:dyDescent="0.35">
      <c r="A17" s="43" t="s">
        <v>728</v>
      </c>
      <c r="B17" s="44" t="s">
        <v>729</v>
      </c>
      <c r="C17" s="12"/>
      <c r="D17" s="12"/>
    </row>
    <row r="18" spans="1:4" ht="31" x14ac:dyDescent="0.35">
      <c r="A18" s="43" t="s">
        <v>730</v>
      </c>
      <c r="B18" s="44" t="s">
        <v>731</v>
      </c>
      <c r="C18" s="12"/>
      <c r="D18" s="12"/>
    </row>
    <row r="19" spans="1:4" ht="15.5" x14ac:dyDescent="0.35">
      <c r="A19" s="43" t="s">
        <v>732</v>
      </c>
      <c r="B19" s="44" t="s">
        <v>733</v>
      </c>
      <c r="C19" s="12"/>
      <c r="D19" s="12"/>
    </row>
    <row r="20" spans="1:4" ht="15.5" x14ac:dyDescent="0.35">
      <c r="A20" s="43" t="s">
        <v>734</v>
      </c>
      <c r="B20" s="44" t="s">
        <v>735</v>
      </c>
      <c r="C20" s="12"/>
      <c r="D20" s="12"/>
    </row>
    <row r="21" spans="1:4" ht="15.5" x14ac:dyDescent="0.35">
      <c r="A21" s="43" t="s">
        <v>728</v>
      </c>
      <c r="B21" s="44" t="s">
        <v>736</v>
      </c>
      <c r="C21" s="12"/>
      <c r="D21" s="12"/>
    </row>
    <row r="22" spans="1:4" ht="31" x14ac:dyDescent="0.35">
      <c r="A22" s="43" t="s">
        <v>737</v>
      </c>
      <c r="B22" s="44" t="s">
        <v>738</v>
      </c>
      <c r="C22" s="12"/>
      <c r="D22" s="12"/>
    </row>
    <row r="23" spans="1:4" ht="15.5" x14ac:dyDescent="0.35">
      <c r="A23" s="43" t="s">
        <v>739</v>
      </c>
      <c r="B23" s="44" t="s">
        <v>740</v>
      </c>
      <c r="C23" s="12"/>
      <c r="D23" s="12"/>
    </row>
    <row r="24" spans="1:4" ht="15.5" x14ac:dyDescent="0.35">
      <c r="A24" s="43" t="s">
        <v>741</v>
      </c>
      <c r="B24" s="44" t="s">
        <v>742</v>
      </c>
      <c r="C24" s="12"/>
      <c r="D24" s="12"/>
    </row>
    <row r="25" spans="1:4" ht="77.5" x14ac:dyDescent="0.35">
      <c r="A25" s="43" t="s">
        <v>743</v>
      </c>
      <c r="B25" s="53" t="s">
        <v>744</v>
      </c>
      <c r="C25" s="12" t="s">
        <v>745</v>
      </c>
      <c r="D25" s="12"/>
    </row>
    <row r="26" spans="1:4" ht="31" x14ac:dyDescent="0.35">
      <c r="A26" s="43" t="s">
        <v>746</v>
      </c>
      <c r="B26" s="44" t="s">
        <v>747</v>
      </c>
      <c r="C26" s="59"/>
      <c r="D26" s="12"/>
    </row>
    <row r="27" spans="1:4" ht="31" x14ac:dyDescent="0.35">
      <c r="A27" s="43" t="s">
        <v>748</v>
      </c>
      <c r="B27" s="44" t="s">
        <v>749</v>
      </c>
      <c r="C27" s="12"/>
      <c r="D27" s="12"/>
    </row>
    <row r="28" spans="1:4" ht="31" x14ac:dyDescent="0.35">
      <c r="A28" s="43" t="s">
        <v>750</v>
      </c>
      <c r="B28" s="44" t="s">
        <v>751</v>
      </c>
      <c r="C28" s="59"/>
      <c r="D28" s="12"/>
    </row>
    <row r="29" spans="1:4" ht="31" x14ac:dyDescent="0.35">
      <c r="A29" s="43" t="s">
        <v>752</v>
      </c>
      <c r="B29" s="44" t="s">
        <v>753</v>
      </c>
      <c r="C29" s="12"/>
      <c r="D29" s="12"/>
    </row>
    <row r="30" spans="1:4" ht="31" x14ac:dyDescent="0.35">
      <c r="A30" s="43" t="s">
        <v>754</v>
      </c>
      <c r="B30" s="44" t="s">
        <v>755</v>
      </c>
      <c r="C30" s="12"/>
      <c r="D30" s="12"/>
    </row>
    <row r="31" spans="1:4" ht="15.5" x14ac:dyDescent="0.35">
      <c r="A31" s="43" t="s">
        <v>126</v>
      </c>
      <c r="B31" s="44"/>
      <c r="C31" s="12"/>
      <c r="D31" s="12"/>
    </row>
    <row r="32" spans="1:4" x14ac:dyDescent="0.35">
      <c r="A32" s="66"/>
      <c r="B32" s="66"/>
      <c r="C32" s="66"/>
      <c r="D32" s="66"/>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6" sqref="A6"/>
    </sheetView>
  </sheetViews>
  <sheetFormatPr defaultColWidth="11.453125" defaultRowHeight="14.5" x14ac:dyDescent="0.35"/>
  <sheetData>
    <row r="1" spans="1:1" x14ac:dyDescent="0.35">
      <c r="A1" s="33" t="s">
        <v>0</v>
      </c>
    </row>
    <row r="2" spans="1:1" x14ac:dyDescent="0.35">
      <c r="A2" s="33" t="s">
        <v>756</v>
      </c>
    </row>
    <row r="3" spans="1:1" x14ac:dyDescent="0.35">
      <c r="A3" t="s">
        <v>757</v>
      </c>
    </row>
    <row r="4" spans="1:1" x14ac:dyDescent="0.35">
      <c r="A4" t="s">
        <v>758</v>
      </c>
    </row>
    <row r="5" spans="1:1" x14ac:dyDescent="0.35">
      <c r="A5" t="s">
        <v>759</v>
      </c>
    </row>
    <row r="7" spans="1:1" x14ac:dyDescent="0.35">
      <c r="A7" s="33" t="s">
        <v>760</v>
      </c>
    </row>
    <row r="8" spans="1:1" x14ac:dyDescent="0.35">
      <c r="A8" t="s">
        <v>761</v>
      </c>
    </row>
    <row r="10" spans="1:1" x14ac:dyDescent="0.35">
      <c r="A10" s="33" t="s">
        <v>762</v>
      </c>
    </row>
    <row r="11" spans="1:1" x14ac:dyDescent="0.35">
      <c r="A11" t="s">
        <v>763</v>
      </c>
    </row>
    <row r="12" spans="1:1" x14ac:dyDescent="0.35">
      <c r="A12" t="s">
        <v>764</v>
      </c>
    </row>
    <row r="13" spans="1:1" x14ac:dyDescent="0.35">
      <c r="A13" t="s">
        <v>765</v>
      </c>
    </row>
    <row r="15" spans="1:1" x14ac:dyDescent="0.35">
      <c r="A15" s="33" t="s">
        <v>766</v>
      </c>
    </row>
    <row r="16" spans="1:1" x14ac:dyDescent="0.35">
      <c r="A16" t="s">
        <v>767</v>
      </c>
    </row>
    <row r="18" spans="1:1" x14ac:dyDescent="0.35">
      <c r="A18" s="33" t="s">
        <v>725</v>
      </c>
    </row>
    <row r="19" spans="1:1" x14ac:dyDescent="0.35">
      <c r="A19" t="s">
        <v>768</v>
      </c>
    </row>
    <row r="21" spans="1:1" x14ac:dyDescent="0.35">
      <c r="A21" s="33" t="s">
        <v>743</v>
      </c>
    </row>
    <row r="22" spans="1:1" x14ac:dyDescent="0.35">
      <c r="A22" t="s">
        <v>769</v>
      </c>
    </row>
    <row r="24" spans="1:1" x14ac:dyDescent="0.35">
      <c r="A24" s="33" t="s">
        <v>770</v>
      </c>
    </row>
    <row r="25" spans="1:1" x14ac:dyDescent="0.35">
      <c r="A25" s="35" t="s">
        <v>771</v>
      </c>
    </row>
    <row r="26" spans="1:1" x14ac:dyDescent="0.35">
      <c r="A26" s="36" t="s">
        <v>772</v>
      </c>
    </row>
    <row r="27" spans="1:1" x14ac:dyDescent="0.35">
      <c r="A27" s="36" t="s">
        <v>773</v>
      </c>
    </row>
    <row r="28" spans="1:1" x14ac:dyDescent="0.35">
      <c r="A28" s="36" t="s">
        <v>774</v>
      </c>
    </row>
    <row r="29" spans="1:1" x14ac:dyDescent="0.35">
      <c r="A29" s="36" t="s">
        <v>775</v>
      </c>
    </row>
    <row r="30" spans="1:1" x14ac:dyDescent="0.35">
      <c r="A30" s="36" t="s">
        <v>776</v>
      </c>
    </row>
    <row r="31" spans="1:1" x14ac:dyDescent="0.35">
      <c r="A31" s="36" t="s">
        <v>777</v>
      </c>
    </row>
    <row r="32" spans="1:1" x14ac:dyDescent="0.35">
      <c r="A32" s="35" t="s">
        <v>778</v>
      </c>
    </row>
    <row r="33" spans="1:1" x14ac:dyDescent="0.35">
      <c r="A33" s="37" t="s">
        <v>779</v>
      </c>
    </row>
    <row r="34" spans="1:1" x14ac:dyDescent="0.35">
      <c r="A34" s="35" t="s">
        <v>780</v>
      </c>
    </row>
    <row r="35" spans="1:1" x14ac:dyDescent="0.35">
      <c r="A35" s="36" t="s">
        <v>781</v>
      </c>
    </row>
    <row r="36" spans="1:1" x14ac:dyDescent="0.35">
      <c r="A36" s="36" t="s">
        <v>782</v>
      </c>
    </row>
    <row r="37" spans="1:1" x14ac:dyDescent="0.35">
      <c r="A37" s="36" t="s">
        <v>783</v>
      </c>
    </row>
    <row r="38" spans="1:1" x14ac:dyDescent="0.35">
      <c r="A38" s="36" t="s">
        <v>784</v>
      </c>
    </row>
    <row r="39" spans="1:1" x14ac:dyDescent="0.35">
      <c r="A39" s="36" t="s">
        <v>785</v>
      </c>
    </row>
    <row r="40" spans="1:1" x14ac:dyDescent="0.35">
      <c r="A40" s="35" t="s">
        <v>786</v>
      </c>
    </row>
    <row r="41" spans="1:1" x14ac:dyDescent="0.35">
      <c r="A41" s="37" t="s">
        <v>787</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1"/>
  <sheetViews>
    <sheetView topLeftCell="A10" workbookViewId="0"/>
  </sheetViews>
  <sheetFormatPr defaultColWidth="11.453125" defaultRowHeight="14.5" x14ac:dyDescent="0.35"/>
  <cols>
    <col min="1" max="1" width="51.7265625" bestFit="1" customWidth="1"/>
    <col min="2" max="2" width="32.453125" bestFit="1" customWidth="1"/>
    <col min="3" max="3" width="10.7265625" style="38" customWidth="1"/>
  </cols>
  <sheetData>
    <row r="1" spans="1:3" x14ac:dyDescent="0.35">
      <c r="A1" t="s">
        <v>788</v>
      </c>
      <c r="B1" t="s">
        <v>789</v>
      </c>
      <c r="C1" s="38" t="s">
        <v>790</v>
      </c>
    </row>
    <row r="2" spans="1:3" x14ac:dyDescent="0.35">
      <c r="A2" t="str">
        <f>'Element Specifications'!A357</f>
        <v>Dental_Claims_Header</v>
      </c>
      <c r="B2" t="str">
        <f>'Element Specifications'!C357</f>
        <v>Allowed_Amt</v>
      </c>
      <c r="C2" s="38">
        <f>'Element Specifications'!G357</f>
        <v>0</v>
      </c>
    </row>
    <row r="3" spans="1:3" x14ac:dyDescent="0.35">
      <c r="A3" t="str">
        <f>'Element Specifications'!A366</f>
        <v>Dental_Claims_Header</v>
      </c>
      <c r="B3" t="str">
        <f>'Element Specifications'!C366</f>
        <v>Bill_Type_Cd</v>
      </c>
      <c r="C3" s="38">
        <f>'Element Specifications'!G366</f>
        <v>0</v>
      </c>
    </row>
    <row r="4" spans="1:3" x14ac:dyDescent="0.35">
      <c r="A4" t="str">
        <f>'Element Specifications'!A367</f>
        <v>Dental_Claims_Header</v>
      </c>
      <c r="B4" t="str">
        <f>'Element Specifications'!C367</f>
        <v>Bill_Type_Desc</v>
      </c>
      <c r="C4" s="38">
        <f>'Element Specifications'!G367</f>
        <v>0</v>
      </c>
    </row>
    <row r="5" spans="1:3" x14ac:dyDescent="0.35">
      <c r="A5" t="str">
        <f>'Element Specifications'!A338</f>
        <v>Dental_Claims_Header</v>
      </c>
      <c r="B5" t="str">
        <f>'Element Specifications'!C338</f>
        <v>Billing_Provider_Composite_ID</v>
      </c>
      <c r="C5" s="38">
        <f>'Element Specifications'!G338</f>
        <v>0</v>
      </c>
    </row>
    <row r="6" spans="1:3" x14ac:dyDescent="0.35">
      <c r="A6" t="str">
        <f>'Element Specifications'!A368</f>
        <v>Dental_Claims_Header</v>
      </c>
      <c r="B6" t="str">
        <f>'Element Specifications'!C368</f>
        <v>Capitation_Flag</v>
      </c>
      <c r="C6" s="38">
        <f>'Element Specifications'!G368</f>
        <v>0</v>
      </c>
    </row>
    <row r="7" spans="1:3" x14ac:dyDescent="0.35">
      <c r="A7" t="str">
        <f>'Element Specifications'!A358</f>
        <v>Dental_Claims_Header</v>
      </c>
      <c r="B7" t="str">
        <f>'Element Specifications'!C358</f>
        <v>Charge_Amt</v>
      </c>
      <c r="C7" s="38">
        <f>'Element Specifications'!G358</f>
        <v>0</v>
      </c>
    </row>
    <row r="8" spans="1:3" x14ac:dyDescent="0.35">
      <c r="A8" t="str">
        <f>'Element Specifications'!A339</f>
        <v>Dental_Claims_Header</v>
      </c>
      <c r="B8" t="str">
        <f>'Element Specifications'!C339</f>
        <v>Claim_ID</v>
      </c>
      <c r="C8" s="38">
        <f>'Element Specifications'!G339</f>
        <v>0</v>
      </c>
    </row>
    <row r="9" spans="1:3" x14ac:dyDescent="0.35">
      <c r="A9" t="str">
        <f>'Element Specifications'!A369</f>
        <v>Dental_Claims_Header</v>
      </c>
      <c r="B9" t="str">
        <f>'Element Specifications'!C369</f>
        <v>Claim_Status_Cd</v>
      </c>
      <c r="C9" s="38">
        <f>'Element Specifications'!G369</f>
        <v>0</v>
      </c>
    </row>
    <row r="10" spans="1:3" x14ac:dyDescent="0.35">
      <c r="A10" t="str">
        <f>'Element Specifications'!A370</f>
        <v>Dental_Claims_Header</v>
      </c>
      <c r="B10" t="str">
        <f>'Element Specifications'!C370</f>
        <v>Claim_Type_Cd</v>
      </c>
      <c r="C10" s="38">
        <f>'Element Specifications'!G370</f>
        <v>0</v>
      </c>
    </row>
    <row r="11" spans="1:3" x14ac:dyDescent="0.35">
      <c r="A11" t="str">
        <f>'Element Specifications'!A371</f>
        <v>Dental_Claims_Header</v>
      </c>
      <c r="B11" t="str">
        <f>'Element Specifications'!C371</f>
        <v>COB_Flag</v>
      </c>
      <c r="C11" s="38">
        <f>'Element Specifications'!G371</f>
        <v>0</v>
      </c>
    </row>
    <row r="12" spans="1:3" x14ac:dyDescent="0.35">
      <c r="A12" t="str">
        <f>'Element Specifications'!A359</f>
        <v>Dental_Claims_Header</v>
      </c>
      <c r="B12" t="str">
        <f>'Element Specifications'!C359</f>
        <v>Coinsurance_Amt</v>
      </c>
      <c r="C12" s="38">
        <f>'Element Specifications'!G359</f>
        <v>0</v>
      </c>
    </row>
    <row r="13" spans="1:3" x14ac:dyDescent="0.35">
      <c r="A13" t="str">
        <f>'Element Specifications'!A360</f>
        <v>Dental_Claims_Header</v>
      </c>
      <c r="B13" t="str">
        <f>'Element Specifications'!C360</f>
        <v>Copay_Amt</v>
      </c>
      <c r="C13" s="38">
        <f>'Element Specifications'!G360</f>
        <v>0</v>
      </c>
    </row>
    <row r="14" spans="1:3" x14ac:dyDescent="0.35">
      <c r="A14" t="str">
        <f>'Element Specifications'!A361</f>
        <v>Dental_Claims_Header</v>
      </c>
      <c r="B14" t="str">
        <f>'Element Specifications'!C361</f>
        <v>Deductible_Amt</v>
      </c>
      <c r="C14" s="38">
        <f>'Element Specifications'!G361</f>
        <v>0</v>
      </c>
    </row>
    <row r="15" spans="1:3" x14ac:dyDescent="0.35">
      <c r="A15" t="str">
        <f>'Element Specifications'!A372</f>
        <v>Dental_Claims_Header</v>
      </c>
      <c r="B15" t="str">
        <f>'Element Specifications'!C372</f>
        <v>Dental_Carrier_Flag</v>
      </c>
      <c r="C15" s="38">
        <f>'Element Specifications'!G372</f>
        <v>0</v>
      </c>
    </row>
    <row r="16" spans="1:3" x14ac:dyDescent="0.35">
      <c r="A16" t="str">
        <f>'Element Specifications'!A373</f>
        <v>Dental_Claims_Header</v>
      </c>
      <c r="B16" t="str">
        <f>'Element Specifications'!C373</f>
        <v>Dental_Flag</v>
      </c>
      <c r="C16" s="38">
        <f>'Element Specifications'!G373</f>
        <v>0</v>
      </c>
    </row>
    <row r="17" spans="1:3" x14ac:dyDescent="0.35">
      <c r="A17" t="str">
        <f>'Element Specifications'!A342</f>
        <v>Dental_Claims_Header</v>
      </c>
      <c r="B17" t="str">
        <f>'Element Specifications'!C342</f>
        <v>ICD_Primary_Procedure_Cd</v>
      </c>
      <c r="C17" s="38">
        <f>'Element Specifications'!G342</f>
        <v>0</v>
      </c>
    </row>
    <row r="18" spans="1:3" x14ac:dyDescent="0.35">
      <c r="A18" t="str">
        <f>'Element Specifications'!A343</f>
        <v>Dental_Claims_Header</v>
      </c>
      <c r="B18" t="str">
        <f>'Element Specifications'!C343</f>
        <v>ICD_Vers_Flag</v>
      </c>
      <c r="C18" s="38">
        <f>'Element Specifications'!G343</f>
        <v>0</v>
      </c>
    </row>
    <row r="19" spans="1:3" x14ac:dyDescent="0.35">
      <c r="A19" t="str">
        <f>'Element Specifications'!A374</f>
        <v>Dental_Claims_Header</v>
      </c>
      <c r="B19" t="str">
        <f>'Element Specifications'!C374</f>
        <v>Insurance_Product_Type_Cd</v>
      </c>
      <c r="C19" s="38">
        <f>'Element Specifications'!G374</f>
        <v>0</v>
      </c>
    </row>
    <row r="20" spans="1:3" x14ac:dyDescent="0.35">
      <c r="A20" t="str">
        <f>'Element Specifications'!A375</f>
        <v>Dental_Claims_Header</v>
      </c>
      <c r="B20" t="str">
        <f>'Element Specifications'!C375</f>
        <v>Insurance_Product_Type_Desc</v>
      </c>
      <c r="C20" s="38">
        <f>'Element Specifications'!G375</f>
        <v>0</v>
      </c>
    </row>
    <row r="21" spans="1:3" x14ac:dyDescent="0.35">
      <c r="A21" t="str">
        <f>'Element Specifications'!A376</f>
        <v>Dental_Claims_Header</v>
      </c>
      <c r="B21" t="str">
        <f>'Element Specifications'!C376</f>
        <v>Line_Count</v>
      </c>
      <c r="C21" s="38">
        <f>'Element Specifications'!G376</f>
        <v>0</v>
      </c>
    </row>
    <row r="22" spans="1:3" x14ac:dyDescent="0.35">
      <c r="A22" t="str">
        <f>'Element Specifications'!A377</f>
        <v>Dental_Claims_Header</v>
      </c>
      <c r="B22" t="str">
        <f>'Element Specifications'!C377</f>
        <v>Line_of_Business_Cd</v>
      </c>
      <c r="C22" s="38">
        <f>'Element Specifications'!G377</f>
        <v>0</v>
      </c>
    </row>
    <row r="23" spans="1:3" x14ac:dyDescent="0.35">
      <c r="A23" t="str">
        <f>'Element Specifications'!A340</f>
        <v>Dental_Claims_Header</v>
      </c>
      <c r="B23" t="str">
        <f>'Element Specifications'!C340</f>
        <v>Member_Composite_ID</v>
      </c>
      <c r="C23" s="38">
        <f>'Element Specifications'!G340</f>
        <v>0</v>
      </c>
    </row>
    <row r="24" spans="1:3" x14ac:dyDescent="0.35">
      <c r="A24" t="str">
        <f>'Element Specifications'!A378</f>
        <v>Dental_Claims_Header</v>
      </c>
      <c r="B24" t="str">
        <f>'Element Specifications'!C378</f>
        <v>Member_Eligible_Flag</v>
      </c>
      <c r="C24" s="38">
        <f>'Element Specifications'!G378</f>
        <v>0</v>
      </c>
    </row>
    <row r="25" spans="1:3" x14ac:dyDescent="0.35">
      <c r="A25" t="str">
        <f>'Element Specifications'!A341</f>
        <v>Dental_Claims_Header</v>
      </c>
      <c r="B25" t="str">
        <f>'Element Specifications'!C341</f>
        <v>Member_ID</v>
      </c>
      <c r="C25" s="38">
        <f>'Element Specifications'!G341</f>
        <v>0</v>
      </c>
    </row>
    <row r="26" spans="1:3" x14ac:dyDescent="0.35">
      <c r="A26" t="str">
        <f>'Element Specifications'!A362</f>
        <v>Dental_Claims_Header</v>
      </c>
      <c r="B26" t="str">
        <f>'Element Specifications'!C362</f>
        <v>Member_Liability_Amt</v>
      </c>
      <c r="C26" s="38">
        <f>'Element Specifications'!G362</f>
        <v>0</v>
      </c>
    </row>
    <row r="27" spans="1:3" x14ac:dyDescent="0.35">
      <c r="A27" t="str">
        <f>'Element Specifications'!A345</f>
        <v>Dental_Claims_Header</v>
      </c>
      <c r="B27" t="str">
        <f>'Element Specifications'!C345</f>
        <v>Paid_Dt</v>
      </c>
      <c r="C27" s="38">
        <f>'Element Specifications'!G345</f>
        <v>0</v>
      </c>
    </row>
    <row r="28" spans="1:3" x14ac:dyDescent="0.35">
      <c r="A28" t="str">
        <f>'Element Specifications'!A346</f>
        <v>Dental_Claims_Header</v>
      </c>
      <c r="B28" t="str">
        <f>'Element Specifications'!C346</f>
        <v>Paid_Dt_Day</v>
      </c>
      <c r="C28" s="38">
        <f>'Element Specifications'!G346</f>
        <v>0</v>
      </c>
    </row>
    <row r="29" spans="1:3" x14ac:dyDescent="0.35">
      <c r="A29" t="str">
        <f>'Element Specifications'!A347</f>
        <v>Dental_Claims_Header</v>
      </c>
      <c r="B29" t="str">
        <f>'Element Specifications'!C347</f>
        <v>Paid_Dt_Month</v>
      </c>
      <c r="C29" s="38">
        <f>'Element Specifications'!G347</f>
        <v>0</v>
      </c>
    </row>
    <row r="30" spans="1:3" x14ac:dyDescent="0.35">
      <c r="A30" t="str">
        <f>'Element Specifications'!A348</f>
        <v>Dental_Claims_Header</v>
      </c>
      <c r="B30" t="str">
        <f>'Element Specifications'!C348</f>
        <v>Paid_Dt_Year</v>
      </c>
      <c r="C30" s="38">
        <f>'Element Specifications'!G348</f>
        <v>0</v>
      </c>
    </row>
    <row r="31" spans="1:3" x14ac:dyDescent="0.35">
      <c r="A31" t="str">
        <f>'Element Specifications'!A379</f>
        <v>Dental_Claims_Header</v>
      </c>
      <c r="B31" t="str">
        <f>'Element Specifications'!C379</f>
        <v>Payer_Cd</v>
      </c>
      <c r="C31" s="38">
        <f>'Element Specifications'!G379</f>
        <v>0</v>
      </c>
    </row>
    <row r="32" spans="1:3" x14ac:dyDescent="0.35">
      <c r="A32" t="str">
        <f>'Element Specifications'!A363</f>
        <v>Dental_Claims_Header</v>
      </c>
      <c r="B32" t="str">
        <f>'Element Specifications'!C363</f>
        <v>Plan_Covered_Amt</v>
      </c>
      <c r="C32" s="38">
        <f>'Element Specifications'!G363</f>
        <v>0</v>
      </c>
    </row>
    <row r="33" spans="1:3" x14ac:dyDescent="0.35">
      <c r="A33" t="str">
        <f>'Element Specifications'!A364</f>
        <v>Dental_Claims_Header</v>
      </c>
      <c r="B33" t="str">
        <f>'Element Specifications'!C364</f>
        <v>Plan_Paid_Amt</v>
      </c>
      <c r="C33" s="38">
        <f>'Element Specifications'!G364</f>
        <v>0</v>
      </c>
    </row>
    <row r="34" spans="1:3" x14ac:dyDescent="0.35">
      <c r="A34" t="str">
        <f>'Element Specifications'!A365</f>
        <v>Dental_Claims_Header</v>
      </c>
      <c r="B34" t="str">
        <f>'Element Specifications'!C365</f>
        <v>Prepaid_Amt</v>
      </c>
      <c r="C34" s="38">
        <f>'Element Specifications'!G365</f>
        <v>0</v>
      </c>
    </row>
    <row r="35" spans="1:3" x14ac:dyDescent="0.35">
      <c r="A35" t="str">
        <f>'Element Specifications'!A344</f>
        <v>Dental_Claims_Header</v>
      </c>
      <c r="B35" t="str">
        <f>'Element Specifications'!C344</f>
        <v>Principal_Diagnosis_Cd</v>
      </c>
      <c r="C35" s="38">
        <f>'Element Specifications'!G344</f>
        <v>0</v>
      </c>
    </row>
    <row r="36" spans="1:3" x14ac:dyDescent="0.35">
      <c r="A36" t="str">
        <f>'Element Specifications'!A349</f>
        <v>Dental_Claims_Header</v>
      </c>
      <c r="B36" t="str">
        <f>'Element Specifications'!C349</f>
        <v>Service_End_Dt</v>
      </c>
      <c r="C36" s="38">
        <f>'Element Specifications'!G349</f>
        <v>0</v>
      </c>
    </row>
    <row r="37" spans="1:3" x14ac:dyDescent="0.35">
      <c r="A37" t="str">
        <f>'Element Specifications'!A350</f>
        <v>Dental_Claims_Header</v>
      </c>
      <c r="B37" t="str">
        <f>'Element Specifications'!C350</f>
        <v>Service_End_Dt_Day</v>
      </c>
      <c r="C37" s="38">
        <f>'Element Specifications'!G350</f>
        <v>0</v>
      </c>
    </row>
    <row r="38" spans="1:3" x14ac:dyDescent="0.35">
      <c r="A38" t="str">
        <f>'Element Specifications'!A351</f>
        <v>Dental_Claims_Header</v>
      </c>
      <c r="B38" t="str">
        <f>'Element Specifications'!C351</f>
        <v>Service_End_Dt_Month</v>
      </c>
      <c r="C38" s="38">
        <f>'Element Specifications'!G351</f>
        <v>0</v>
      </c>
    </row>
    <row r="39" spans="1:3" x14ac:dyDescent="0.35">
      <c r="A39" t="str">
        <f>'Element Specifications'!A352</f>
        <v>Dental_Claims_Header</v>
      </c>
      <c r="B39" t="str">
        <f>'Element Specifications'!C352</f>
        <v>Service_End_Dt_Year</v>
      </c>
      <c r="C39" s="38">
        <f>'Element Specifications'!G352</f>
        <v>0</v>
      </c>
    </row>
    <row r="40" spans="1:3" x14ac:dyDescent="0.35">
      <c r="A40" t="str">
        <f>'Element Specifications'!A353</f>
        <v>Dental_Claims_Header</v>
      </c>
      <c r="B40" t="str">
        <f>'Element Specifications'!C353</f>
        <v>Service_Start_Dt</v>
      </c>
      <c r="C40" s="38">
        <f>'Element Specifications'!G353</f>
        <v>0</v>
      </c>
    </row>
    <row r="41" spans="1:3" x14ac:dyDescent="0.35">
      <c r="A41" t="str">
        <f>'Element Specifications'!A354</f>
        <v>Dental_Claims_Header</v>
      </c>
      <c r="B41" t="str">
        <f>'Element Specifications'!C354</f>
        <v>Service_Start_Dt_Day</v>
      </c>
      <c r="C41" s="38">
        <f>'Element Specifications'!G354</f>
        <v>0</v>
      </c>
    </row>
    <row r="42" spans="1:3" x14ac:dyDescent="0.35">
      <c r="A42" t="str">
        <f>'Element Specifications'!A355</f>
        <v>Dental_Claims_Header</v>
      </c>
      <c r="B42" t="str">
        <f>'Element Specifications'!C355</f>
        <v>Service_Start_Dt_Month</v>
      </c>
      <c r="C42" s="38">
        <f>'Element Specifications'!G355</f>
        <v>0</v>
      </c>
    </row>
    <row r="43" spans="1:3" x14ac:dyDescent="0.35">
      <c r="A43" t="str">
        <f>'Element Specifications'!A356</f>
        <v>Dental_Claims_Header</v>
      </c>
      <c r="B43" t="str">
        <f>'Element Specifications'!C356</f>
        <v>Service_Start_Dt_Year</v>
      </c>
      <c r="C43" s="38">
        <f>'Element Specifications'!G356</f>
        <v>0</v>
      </c>
    </row>
    <row r="44" spans="1:3" x14ac:dyDescent="0.35">
      <c r="A44" t="str">
        <f>'Element Specifications'!A402</f>
        <v>Dental_Claims_Line</v>
      </c>
      <c r="B44" t="str">
        <f>'Element Specifications'!C402</f>
        <v>Allowed_Amt</v>
      </c>
      <c r="C44" s="38">
        <f>'Element Specifications'!G402</f>
        <v>0</v>
      </c>
    </row>
    <row r="45" spans="1:3" x14ac:dyDescent="0.35">
      <c r="A45" t="str">
        <f>'Element Specifications'!A383</f>
        <v>Dental_Claims_Line</v>
      </c>
      <c r="B45" t="str">
        <f>'Element Specifications'!C383</f>
        <v>Billing_Provider_Composite_ID</v>
      </c>
      <c r="C45" s="38">
        <f>'Element Specifications'!G383</f>
        <v>0</v>
      </c>
    </row>
    <row r="46" spans="1:3" x14ac:dyDescent="0.35">
      <c r="A46" t="str">
        <f>'Element Specifications'!A412</f>
        <v>Dental_Claims_Line</v>
      </c>
      <c r="B46" t="str">
        <f>'Element Specifications'!C412</f>
        <v>Capitation_Flag</v>
      </c>
      <c r="C46" s="38">
        <f>'Element Specifications'!G412</f>
        <v>0</v>
      </c>
    </row>
    <row r="47" spans="1:3" x14ac:dyDescent="0.35">
      <c r="A47" t="str">
        <f>'Element Specifications'!A388</f>
        <v>Dental_Claims_Line</v>
      </c>
      <c r="B47" t="str">
        <f>'Element Specifications'!C388</f>
        <v>CPT4_Cd</v>
      </c>
      <c r="C47" s="38">
        <f>'Element Specifications'!G388</f>
        <v>0</v>
      </c>
    </row>
    <row r="48" spans="1:3" x14ac:dyDescent="0.35">
      <c r="A48" t="str">
        <f>'Element Specifications'!A389</f>
        <v>Dental_Claims_Line</v>
      </c>
      <c r="B48" t="str">
        <f>'Element Specifications'!C389</f>
        <v>CPT4_Mod1_Cd</v>
      </c>
      <c r="C48" s="38">
        <f>'Element Specifications'!G389</f>
        <v>0</v>
      </c>
    </row>
    <row r="49" spans="1:3" x14ac:dyDescent="0.35">
      <c r="A49" t="str">
        <f>'Element Specifications'!A390</f>
        <v>Dental_Claims_Line</v>
      </c>
      <c r="B49" t="str">
        <f>'Element Specifications'!C390</f>
        <v>CPT4_Mod2_Cd</v>
      </c>
      <c r="C49" s="38">
        <f>'Element Specifications'!G390</f>
        <v>0</v>
      </c>
    </row>
    <row r="50" spans="1:3" x14ac:dyDescent="0.35">
      <c r="A50" t="str">
        <f>'Element Specifications'!A391</f>
        <v>Dental_Claims_Line</v>
      </c>
      <c r="B50" t="str">
        <f>'Element Specifications'!C391</f>
        <v>CPT4_Mod3_Cd</v>
      </c>
      <c r="C50" s="38">
        <f>'Element Specifications'!G391</f>
        <v>0</v>
      </c>
    </row>
    <row r="51" spans="1:3" x14ac:dyDescent="0.35">
      <c r="A51" t="str">
        <f>'Element Specifications'!A392</f>
        <v>Dental_Claims_Line</v>
      </c>
      <c r="B51" t="str">
        <f>'Element Specifications'!C392</f>
        <v>CPT4_Mod4_Cd</v>
      </c>
      <c r="C51" s="38">
        <f>'Element Specifications'!G392</f>
        <v>0</v>
      </c>
    </row>
    <row r="52" spans="1:3" x14ac:dyDescent="0.35">
      <c r="A52" t="str">
        <f>'Element Specifications'!A401</f>
        <v>Dental_Claims_Line</v>
      </c>
      <c r="B52" t="str">
        <f>'Element Specifications'!C401</f>
        <v>Charge_Amt</v>
      </c>
      <c r="C52" s="38">
        <f>'Element Specifications'!G401</f>
        <v>0</v>
      </c>
    </row>
    <row r="53" spans="1:3" x14ac:dyDescent="0.35">
      <c r="A53" t="str">
        <f>'Element Specifications'!A384</f>
        <v>Dental_Claims_Line</v>
      </c>
      <c r="B53" t="str">
        <f>'Element Specifications'!C384</f>
        <v>Claim_ID</v>
      </c>
      <c r="C53" s="38">
        <f>'Element Specifications'!G384</f>
        <v>0</v>
      </c>
    </row>
    <row r="54" spans="1:3" x14ac:dyDescent="0.35">
      <c r="A54" t="str">
        <f>'Element Specifications'!A416</f>
        <v>Dental_Claims_Line</v>
      </c>
      <c r="B54" t="str">
        <f>'Element Specifications'!C416</f>
        <v>Claim_Status_Cd</v>
      </c>
      <c r="C54" s="38">
        <f>'Element Specifications'!G416</f>
        <v>0</v>
      </c>
    </row>
    <row r="55" spans="1:3" x14ac:dyDescent="0.35">
      <c r="A55" t="str">
        <f>'Element Specifications'!A403</f>
        <v>Dental_Claims_Line</v>
      </c>
      <c r="B55" t="str">
        <f>'Element Specifications'!C403</f>
        <v>Coinsurance_Amt</v>
      </c>
      <c r="C55" s="38">
        <f>'Element Specifications'!G403</f>
        <v>0</v>
      </c>
    </row>
    <row r="56" spans="1:3" x14ac:dyDescent="0.35">
      <c r="A56" t="str">
        <f>'Element Specifications'!A404</f>
        <v>Dental_Claims_Line</v>
      </c>
      <c r="B56" t="str">
        <f>'Element Specifications'!C404</f>
        <v>Copay_Amt</v>
      </c>
      <c r="C56" s="38">
        <f>'Element Specifications'!G404</f>
        <v>0</v>
      </c>
    </row>
    <row r="57" spans="1:3" x14ac:dyDescent="0.35">
      <c r="A57" t="str">
        <f>'Element Specifications'!A405</f>
        <v>Dental_Claims_Line</v>
      </c>
      <c r="B57" t="str">
        <f>'Element Specifications'!C405</f>
        <v>Deductible_Amt</v>
      </c>
      <c r="C57" s="38">
        <f>'Element Specifications'!G405</f>
        <v>0</v>
      </c>
    </row>
    <row r="58" spans="1:3" x14ac:dyDescent="0.35">
      <c r="A58" t="str">
        <f>'Element Specifications'!A413</f>
        <v>Dental_Claims_Line</v>
      </c>
      <c r="B58" t="str">
        <f>'Element Specifications'!C413</f>
        <v>Dental_Carrier_Flag</v>
      </c>
      <c r="C58" s="38">
        <f>'Element Specifications'!G413</f>
        <v>0</v>
      </c>
    </row>
    <row r="59" spans="1:3" x14ac:dyDescent="0.35">
      <c r="A59" t="str">
        <f>'Element Specifications'!A414</f>
        <v>Dental_Claims_Line</v>
      </c>
      <c r="B59" t="str">
        <f>'Element Specifications'!C414</f>
        <v>Dental_Flag</v>
      </c>
      <c r="C59" s="38">
        <f>'Element Specifications'!G414</f>
        <v>0</v>
      </c>
    </row>
    <row r="60" spans="1:3" x14ac:dyDescent="0.35">
      <c r="A60" t="str">
        <f>'Element Specifications'!A424</f>
        <v>Dental_Claims_Line</v>
      </c>
      <c r="B60" t="str">
        <f>'Element Specifications'!C424</f>
        <v>Dental_Quadrant</v>
      </c>
      <c r="C60" s="38">
        <f>'Element Specifications'!G424</f>
        <v>0</v>
      </c>
    </row>
    <row r="61" spans="1:3" x14ac:dyDescent="0.35">
      <c r="A61" t="str">
        <f>'Element Specifications'!A415</f>
        <v>Dental_Claims_Line</v>
      </c>
      <c r="B61" t="str">
        <f>'Element Specifications'!C415</f>
        <v>Line_No</v>
      </c>
      <c r="C61" s="38">
        <f>'Element Specifications'!G415</f>
        <v>0</v>
      </c>
    </row>
    <row r="62" spans="1:3" x14ac:dyDescent="0.35">
      <c r="A62" t="str">
        <f>'Element Specifications'!A385</f>
        <v>Dental_Claims_Line</v>
      </c>
      <c r="B62" t="str">
        <f>'Element Specifications'!C385</f>
        <v>Member_Composite_ID</v>
      </c>
      <c r="C62" s="38">
        <f>'Element Specifications'!G385</f>
        <v>0</v>
      </c>
    </row>
    <row r="63" spans="1:3" x14ac:dyDescent="0.35">
      <c r="A63" t="str">
        <f>'Element Specifications'!A386</f>
        <v>Dental_Claims_Line</v>
      </c>
      <c r="B63" t="str">
        <f>'Element Specifications'!C386</f>
        <v>Member_ID</v>
      </c>
      <c r="C63" s="38">
        <f>'Element Specifications'!G386</f>
        <v>0</v>
      </c>
    </row>
    <row r="64" spans="1:3" x14ac:dyDescent="0.35">
      <c r="A64" t="str">
        <f>'Element Specifications'!A406</f>
        <v>Dental_Claims_Line</v>
      </c>
      <c r="B64" t="str">
        <f>'Element Specifications'!C406</f>
        <v>Member_Liability_Amt</v>
      </c>
      <c r="C64" s="38">
        <f>'Element Specifications'!G406</f>
        <v>0</v>
      </c>
    </row>
    <row r="65" spans="1:3" x14ac:dyDescent="0.35">
      <c r="A65" t="str">
        <f>'Element Specifications'!A411</f>
        <v>Dental_Claims_Line</v>
      </c>
      <c r="B65" t="str">
        <f>'Element Specifications'!C411</f>
        <v>NDC_Cd</v>
      </c>
      <c r="C65" s="38">
        <f>'Element Specifications'!G411</f>
        <v>0</v>
      </c>
    </row>
    <row r="66" spans="1:3" x14ac:dyDescent="0.35">
      <c r="A66" t="str">
        <f>'Element Specifications'!A417</f>
        <v>Dental_Claims_Line</v>
      </c>
      <c r="B66" t="str">
        <f>'Element Specifications'!C417</f>
        <v>Place_of_Service_Cd</v>
      </c>
      <c r="C66" s="38">
        <f>'Element Specifications'!G417</f>
        <v>0</v>
      </c>
    </row>
    <row r="67" spans="1:3" x14ac:dyDescent="0.35">
      <c r="A67" t="str">
        <f>'Element Specifications'!A407</f>
        <v>Dental_Claims_Line</v>
      </c>
      <c r="B67" t="str">
        <f>'Element Specifications'!C407</f>
        <v>Plan_Covered_Amt</v>
      </c>
      <c r="C67" s="38">
        <f>'Element Specifications'!G407</f>
        <v>0</v>
      </c>
    </row>
    <row r="68" spans="1:3" x14ac:dyDescent="0.35">
      <c r="A68" t="str">
        <f>'Element Specifications'!A408</f>
        <v>Dental_Claims_Line</v>
      </c>
      <c r="B68" t="str">
        <f>'Element Specifications'!C408</f>
        <v>Plan_Paid_Amt</v>
      </c>
      <c r="C68" s="38">
        <f>'Element Specifications'!G408</f>
        <v>0</v>
      </c>
    </row>
    <row r="69" spans="1:3" x14ac:dyDescent="0.35">
      <c r="A69" t="str">
        <f>'Element Specifications'!A409</f>
        <v>Dental_Claims_Line</v>
      </c>
      <c r="B69" t="str">
        <f>'Element Specifications'!C409</f>
        <v>Prepaid_Amt</v>
      </c>
      <c r="C69" s="38">
        <f>'Element Specifications'!G409</f>
        <v>0</v>
      </c>
    </row>
    <row r="70" spans="1:3" x14ac:dyDescent="0.35">
      <c r="A70" t="str">
        <f>'Element Specifications'!A393</f>
        <v>Dental_Claims_Line</v>
      </c>
      <c r="B70" t="str">
        <f>'Element Specifications'!C393</f>
        <v>Service_End_Dt</v>
      </c>
      <c r="C70" s="38">
        <f>'Element Specifications'!G393</f>
        <v>0</v>
      </c>
    </row>
    <row r="71" spans="1:3" x14ac:dyDescent="0.35">
      <c r="A71" t="str">
        <f>'Element Specifications'!A394</f>
        <v>Dental_Claims_Line</v>
      </c>
      <c r="B71" t="str">
        <f>'Element Specifications'!C394</f>
        <v>Service_End_Dt_Day</v>
      </c>
      <c r="C71" s="38">
        <f>'Element Specifications'!G394</f>
        <v>0</v>
      </c>
    </row>
    <row r="72" spans="1:3" x14ac:dyDescent="0.35">
      <c r="A72" t="str">
        <f>'Element Specifications'!A395</f>
        <v>Dental_Claims_Line</v>
      </c>
      <c r="B72" t="str">
        <f>'Element Specifications'!C395</f>
        <v>Service_End_Dt_Month</v>
      </c>
      <c r="C72" s="38">
        <f>'Element Specifications'!G395</f>
        <v>0</v>
      </c>
    </row>
    <row r="73" spans="1:3" x14ac:dyDescent="0.35">
      <c r="A73" t="str">
        <f>'Element Specifications'!A396</f>
        <v>Dental_Claims_Line</v>
      </c>
      <c r="B73" t="str">
        <f>'Element Specifications'!C396</f>
        <v>Service_End_Dt_Year</v>
      </c>
      <c r="C73" s="38">
        <f>'Element Specifications'!G396</f>
        <v>0</v>
      </c>
    </row>
    <row r="74" spans="1:3" x14ac:dyDescent="0.35">
      <c r="A74" t="str">
        <f>'Element Specifications'!A387</f>
        <v>Dental_Claims_Line</v>
      </c>
      <c r="B74" t="str">
        <f>'Element Specifications'!C387</f>
        <v>Service_Provider_Composite_ID</v>
      </c>
      <c r="C74" s="38">
        <f>'Element Specifications'!G387</f>
        <v>0</v>
      </c>
    </row>
    <row r="75" spans="1:3" x14ac:dyDescent="0.35">
      <c r="A75" t="str">
        <f>'Element Specifications'!A418</f>
        <v>Dental_Claims_Line</v>
      </c>
      <c r="B75" t="str">
        <f>'Element Specifications'!C418</f>
        <v>Service_Qty</v>
      </c>
      <c r="C75" s="38">
        <f>'Element Specifications'!G418</f>
        <v>0</v>
      </c>
    </row>
    <row r="76" spans="1:3" x14ac:dyDescent="0.35">
      <c r="A76" t="str">
        <f>'Element Specifications'!A397</f>
        <v>Dental_Claims_Line</v>
      </c>
      <c r="B76" t="str">
        <f>'Element Specifications'!C397</f>
        <v>Service_Start_Dt</v>
      </c>
      <c r="C76" s="38">
        <f>'Element Specifications'!G397</f>
        <v>0</v>
      </c>
    </row>
    <row r="77" spans="1:3" x14ac:dyDescent="0.35">
      <c r="A77" t="str">
        <f>'Element Specifications'!A398</f>
        <v>Dental_Claims_Line</v>
      </c>
      <c r="B77" t="str">
        <f>'Element Specifications'!C398</f>
        <v>Service_Start_Dt_Day</v>
      </c>
      <c r="C77" s="38">
        <f>'Element Specifications'!G398</f>
        <v>0</v>
      </c>
    </row>
    <row r="78" spans="1:3" x14ac:dyDescent="0.35">
      <c r="A78" t="str">
        <f>'Element Specifications'!A399</f>
        <v>Dental_Claims_Line</v>
      </c>
      <c r="B78" t="str">
        <f>'Element Specifications'!C399</f>
        <v>Service_Start_Dt_Month</v>
      </c>
      <c r="C78" s="38">
        <f>'Element Specifications'!G399</f>
        <v>0</v>
      </c>
    </row>
    <row r="79" spans="1:3" x14ac:dyDescent="0.35">
      <c r="A79" t="str">
        <f>'Element Specifications'!A400</f>
        <v>Dental_Claims_Line</v>
      </c>
      <c r="B79" t="str">
        <f>'Element Specifications'!C400</f>
        <v>Service_Start_Dt_Year</v>
      </c>
      <c r="C79" s="38">
        <f>'Element Specifications'!G400</f>
        <v>0</v>
      </c>
    </row>
    <row r="80" spans="1:3" x14ac:dyDescent="0.35">
      <c r="A80" t="str">
        <f>'Element Specifications'!A425</f>
        <v>Dental_Claims_Line</v>
      </c>
      <c r="B80" t="str">
        <f>'Element Specifications'!C425</f>
        <v>Tooth_Number</v>
      </c>
      <c r="C80" s="38">
        <f>'Element Specifications'!G425</f>
        <v>0</v>
      </c>
    </row>
    <row r="81" spans="1:3" x14ac:dyDescent="0.35">
      <c r="A81" t="str">
        <f>'Element Specifications'!A426</f>
        <v>Dental_Claims_Line</v>
      </c>
      <c r="B81" t="str">
        <f>'Element Specifications'!C426</f>
        <v>Tooth_Surface</v>
      </c>
      <c r="C81" s="38">
        <f>'Element Specifications'!G426</f>
        <v>0</v>
      </c>
    </row>
    <row r="82" spans="1:3" x14ac:dyDescent="0.35">
      <c r="A82" t="str">
        <f>'Element Specifications'!A427</f>
        <v>Dental_Claims_Procedures</v>
      </c>
      <c r="B82" t="str">
        <f>'Element Specifications'!C427</f>
        <v>Claim_ID</v>
      </c>
      <c r="C82" s="38">
        <f>'Element Specifications'!G427</f>
        <v>0</v>
      </c>
    </row>
    <row r="83" spans="1:3" x14ac:dyDescent="0.35">
      <c r="A83" t="str">
        <f>'Element Specifications'!A428</f>
        <v>Dental_Claims_Procedures</v>
      </c>
      <c r="B83" t="str">
        <f>'Element Specifications'!C428</f>
        <v>ICD_Vers_Flag</v>
      </c>
      <c r="C83" s="38">
        <f>'Element Specifications'!G428</f>
        <v>0</v>
      </c>
    </row>
    <row r="84" spans="1:3" x14ac:dyDescent="0.35">
      <c r="A84" t="str">
        <f>'Element Specifications'!A429</f>
        <v>Dental_Claims_Procedures</v>
      </c>
      <c r="B84" t="str">
        <f>'Element Specifications'!C429</f>
        <v>Procedure_Cd</v>
      </c>
      <c r="C84" s="38">
        <f>'Element Specifications'!G429</f>
        <v>0</v>
      </c>
    </row>
    <row r="85" spans="1:3" x14ac:dyDescent="0.35">
      <c r="A85" t="str">
        <f>'Element Specifications'!A430</f>
        <v>Dental_Claims_Procedures</v>
      </c>
      <c r="B85" t="str">
        <f>'Element Specifications'!C430</f>
        <v>Seq_Num</v>
      </c>
      <c r="C85" s="38">
        <f>'Element Specifications'!G430</f>
        <v>0</v>
      </c>
    </row>
    <row r="86" spans="1:3" x14ac:dyDescent="0.35">
      <c r="A86" t="str">
        <f>'Element Specifications'!A431</f>
        <v>Dental_Claims_Procedures</v>
      </c>
      <c r="B86" t="str">
        <f>'Element Specifications'!C431</f>
        <v>Procedure_Dt</v>
      </c>
      <c r="C86" s="38">
        <f>'Element Specifications'!G431</f>
        <v>0</v>
      </c>
    </row>
    <row r="87" spans="1:3" x14ac:dyDescent="0.35">
      <c r="A87" t="str">
        <f>'Element Specifications'!A432</f>
        <v>Dental_Claims_Procedures</v>
      </c>
      <c r="B87" t="str">
        <f>'Element Specifications'!C432</f>
        <v>Procedure_Dt_Day</v>
      </c>
      <c r="C87" s="38">
        <f>'Element Specifications'!G432</f>
        <v>0</v>
      </c>
    </row>
    <row r="88" spans="1:3" x14ac:dyDescent="0.35">
      <c r="A88" t="str">
        <f>'Element Specifications'!A433</f>
        <v>Dental_Claims_Procedures</v>
      </c>
      <c r="B88" t="str">
        <f>'Element Specifications'!C433</f>
        <v>Procedure_Dt_Month</v>
      </c>
      <c r="C88" s="38">
        <f>'Element Specifications'!G433</f>
        <v>0</v>
      </c>
    </row>
    <row r="89" spans="1:3" x14ac:dyDescent="0.35">
      <c r="A89" t="str">
        <f>'Element Specifications'!A434</f>
        <v>Dental_Claims_Procedures</v>
      </c>
      <c r="B89" t="str">
        <f>'Element Specifications'!C434</f>
        <v>Procedure_Dt_Year</v>
      </c>
      <c r="C89" s="38">
        <f>'Element Specifications'!G434</f>
        <v>0</v>
      </c>
    </row>
    <row r="90" spans="1:3" x14ac:dyDescent="0.35">
      <c r="A90" t="str">
        <f>'Element Specifications'!A449</f>
        <v>DIM_Claim_Statuses</v>
      </c>
      <c r="B90">
        <f>'Element Specifications'!C449</f>
        <v>0</v>
      </c>
      <c r="C90" s="38" t="str">
        <f>'Element Specifications'!G449</f>
        <v>X</v>
      </c>
    </row>
    <row r="91" spans="1:3" x14ac:dyDescent="0.35">
      <c r="A91" t="str">
        <f>'Element Specifications'!A455</f>
        <v>DIM_Coverage_Levels</v>
      </c>
      <c r="B91">
        <f>'Element Specifications'!C455</f>
        <v>0</v>
      </c>
      <c r="C91" s="38" t="str">
        <f>'Element Specifications'!G455</f>
        <v>X</v>
      </c>
    </row>
    <row r="92" spans="1:3" x14ac:dyDescent="0.35">
      <c r="A92" t="str">
        <f>'Element Specifications'!A456</f>
        <v>DIM_Coverage_Types</v>
      </c>
      <c r="B92">
        <f>'Element Specifications'!C456</f>
        <v>0</v>
      </c>
      <c r="C92" s="38" t="str">
        <f>'Element Specifications'!G456</f>
        <v>X</v>
      </c>
    </row>
    <row r="93" spans="1:3" x14ac:dyDescent="0.35">
      <c r="A93" t="str">
        <f>'Element Specifications'!A445</f>
        <v>Dim_Dental_Quadrants</v>
      </c>
      <c r="B93">
        <f>'Element Specifications'!C445</f>
        <v>0</v>
      </c>
      <c r="C93" s="38">
        <f>'Element Specifications'!G445</f>
        <v>0</v>
      </c>
    </row>
    <row r="94" spans="1:3" x14ac:dyDescent="0.35">
      <c r="A94" t="str">
        <f>'Element Specifications'!A450</f>
        <v>DIM_Discharge_Statuses</v>
      </c>
      <c r="B94">
        <f>'Element Specifications'!C450</f>
        <v>0</v>
      </c>
      <c r="C94" s="38" t="str">
        <f>'Element Specifications'!G450</f>
        <v>X</v>
      </c>
    </row>
    <row r="95" spans="1:3" x14ac:dyDescent="0.35">
      <c r="A95" t="str">
        <f>'Element Specifications'!A452</f>
        <v>DIM_Ethnicities</v>
      </c>
      <c r="B95">
        <f>'Element Specifications'!C452</f>
        <v>0</v>
      </c>
      <c r="C95" s="38" t="str">
        <f>'Element Specifications'!G452</f>
        <v>X</v>
      </c>
    </row>
    <row r="96" spans="1:3" x14ac:dyDescent="0.35">
      <c r="A96" t="str">
        <f>'Element Specifications'!A453</f>
        <v>DIM_HSR</v>
      </c>
      <c r="B96">
        <f>'Element Specifications'!C453</f>
        <v>0</v>
      </c>
      <c r="C96" s="38" t="str">
        <f>'Element Specifications'!G453</f>
        <v>X</v>
      </c>
    </row>
    <row r="97" spans="1:3" x14ac:dyDescent="0.35">
      <c r="A97" t="str">
        <f>'Element Specifications'!A451</f>
        <v>DIM_Line_of_Business_Desc</v>
      </c>
      <c r="B97">
        <f>'Element Specifications'!C451</f>
        <v>0</v>
      </c>
      <c r="C97" s="38" t="str">
        <f>'Element Specifications'!G451</f>
        <v>X</v>
      </c>
    </row>
    <row r="98" spans="1:3" x14ac:dyDescent="0.35">
      <c r="A98" t="str">
        <f>'Element Specifications'!A457</f>
        <v>DIM_Market_Categories</v>
      </c>
      <c r="B98">
        <f>'Element Specifications'!C457</f>
        <v>0</v>
      </c>
      <c r="C98" s="38" t="str">
        <f>'Element Specifications'!G457</f>
        <v>X</v>
      </c>
    </row>
    <row r="99" spans="1:3" x14ac:dyDescent="0.35">
      <c r="A99" t="str">
        <f>'Element Specifications'!A448</f>
        <v>DIM_Places_of_Service</v>
      </c>
      <c r="B99">
        <f>'Element Specifications'!C448</f>
        <v>0</v>
      </c>
      <c r="C99" s="38" t="str">
        <f>'Element Specifications'!G448</f>
        <v>X</v>
      </c>
    </row>
    <row r="100" spans="1:3" x14ac:dyDescent="0.35">
      <c r="A100" t="str">
        <f>'Element Specifications'!A454</f>
        <v>DIM_Races</v>
      </c>
      <c r="B100">
        <f>'Element Specifications'!C454</f>
        <v>0</v>
      </c>
      <c r="C100" s="38" t="str">
        <f>'Element Specifications'!G454</f>
        <v>X</v>
      </c>
    </row>
    <row r="101" spans="1:3" x14ac:dyDescent="0.35">
      <c r="A101" t="str">
        <f>'Element Specifications'!A458</f>
        <v>DIM_Relationship_Codes</v>
      </c>
      <c r="B101">
        <f>'Element Specifications'!C458</f>
        <v>0</v>
      </c>
      <c r="C101" s="38" t="str">
        <f>'Element Specifications'!G458</f>
        <v>X</v>
      </c>
    </row>
    <row r="102" spans="1:3" x14ac:dyDescent="0.35">
      <c r="A102" t="str">
        <f>'Element Specifications'!A446</f>
        <v>Dim_Tooth_Numbers</v>
      </c>
      <c r="B102">
        <f>'Element Specifications'!C446</f>
        <v>0</v>
      </c>
      <c r="C102" s="38">
        <f>'Element Specifications'!G446</f>
        <v>0</v>
      </c>
    </row>
    <row r="103" spans="1:3" x14ac:dyDescent="0.35">
      <c r="A103" t="str">
        <f>'Element Specifications'!A447</f>
        <v>Dim_Tooth_Surfaces</v>
      </c>
      <c r="B103">
        <f>'Element Specifications'!C447</f>
        <v>0</v>
      </c>
      <c r="C103" s="38">
        <f>'Element Specifications'!G447</f>
        <v>0</v>
      </c>
    </row>
    <row r="104" spans="1:3" x14ac:dyDescent="0.35">
      <c r="A104" t="str">
        <f>'Element Specifications'!A459</f>
        <v>DIM_Urban_Rural_Frontier</v>
      </c>
      <c r="B104">
        <f>'Element Specifications'!C459</f>
        <v>0</v>
      </c>
      <c r="C104" s="38" t="str">
        <f>'Element Specifications'!G459</f>
        <v>X</v>
      </c>
    </row>
    <row r="105" spans="1:3" x14ac:dyDescent="0.35">
      <c r="A105" t="str">
        <f>'Element Specifications'!A218</f>
        <v>Member_Eligibility</v>
      </c>
      <c r="B105" t="str">
        <f>'Element Specifications'!C218</f>
        <v>Acturarial_Value</v>
      </c>
      <c r="C105" s="38" t="str">
        <f>'Element Specifications'!G218</f>
        <v>x</v>
      </c>
    </row>
    <row r="106" spans="1:3" x14ac:dyDescent="0.35">
      <c r="A106" t="str">
        <f>'Element Specifications'!A199</f>
        <v>Member_Eligibility</v>
      </c>
      <c r="B106" t="str">
        <f>'Element Specifications'!C199</f>
        <v>Coverage_Level_Cd</v>
      </c>
      <c r="C106" s="38" t="str">
        <f>'Element Specifications'!G199</f>
        <v>x</v>
      </c>
    </row>
    <row r="107" spans="1:3" x14ac:dyDescent="0.35">
      <c r="A107" t="str">
        <f>'Element Specifications'!A200</f>
        <v>Member_Eligibility</v>
      </c>
      <c r="B107" t="str">
        <f>'Element Specifications'!C200</f>
        <v>Coverage_Type_Cd</v>
      </c>
      <c r="C107" s="38" t="str">
        <f>'Element Specifications'!G200</f>
        <v>x</v>
      </c>
    </row>
    <row r="108" spans="1:3" x14ac:dyDescent="0.35">
      <c r="A108" t="str">
        <f>'Element Specifications'!A201</f>
        <v>Member_Eligibility</v>
      </c>
      <c r="B108" t="str">
        <f>'Element Specifications'!C201</f>
        <v>Dental_Coverage_Flag</v>
      </c>
      <c r="C108" s="38">
        <f>'Element Specifications'!G201</f>
        <v>0</v>
      </c>
    </row>
    <row r="109" spans="1:3" x14ac:dyDescent="0.35">
      <c r="A109" t="str">
        <f>'Element Specifications'!A187</f>
        <v>Member_Eligibility</v>
      </c>
      <c r="B109" t="str">
        <f>'Element Specifications'!C187</f>
        <v>Eligibility_Day</v>
      </c>
      <c r="C109" s="38">
        <f>'Element Specifications'!G187</f>
        <v>0</v>
      </c>
    </row>
    <row r="110" spans="1:3" x14ac:dyDescent="0.35">
      <c r="A110" t="str">
        <f>'Element Specifications'!A186</f>
        <v>Member_Eligibility</v>
      </c>
      <c r="B110" t="str">
        <f>'Element Specifications'!C186</f>
        <v>Eligibility_Dt</v>
      </c>
      <c r="C110" s="38">
        <f>'Element Specifications'!G186</f>
        <v>0</v>
      </c>
    </row>
    <row r="111" spans="1:3" x14ac:dyDescent="0.35">
      <c r="A111" t="str">
        <f>'Element Specifications'!A188</f>
        <v>Member_Eligibility</v>
      </c>
      <c r="B111" t="str">
        <f>'Element Specifications'!C188</f>
        <v>Eligibility_Month</v>
      </c>
      <c r="C111" s="38">
        <f>'Element Specifications'!G188</f>
        <v>0</v>
      </c>
    </row>
    <row r="112" spans="1:3" x14ac:dyDescent="0.35">
      <c r="A112" t="str">
        <f>'Element Specifications'!A189</f>
        <v>Member_Eligibility</v>
      </c>
      <c r="B112" t="str">
        <f>'Element Specifications'!C189</f>
        <v>Eligibility_Year</v>
      </c>
      <c r="C112" s="38" t="str">
        <f>'Element Specifications'!G189</f>
        <v>x</v>
      </c>
    </row>
    <row r="113" spans="1:3" x14ac:dyDescent="0.35">
      <c r="A113" t="str">
        <f>'Element Specifications'!A209</f>
        <v>Member_Eligibility</v>
      </c>
      <c r="B113" t="str">
        <f>'Element Specifications'!C209</f>
        <v>Employer_Tax_ID</v>
      </c>
      <c r="C113" s="38">
        <f>'Element Specifications'!G209</f>
        <v>0</v>
      </c>
    </row>
    <row r="114" spans="1:3" x14ac:dyDescent="0.35">
      <c r="A114" t="str">
        <f>'Element Specifications'!A198</f>
        <v>Member_Eligibility</v>
      </c>
      <c r="B114" t="str">
        <f>'Element Specifications'!C198</f>
        <v>Employer_ZIP_Code</v>
      </c>
      <c r="C114" s="38">
        <f>'Element Specifications'!G198</f>
        <v>0</v>
      </c>
    </row>
    <row r="115" spans="1:3" x14ac:dyDescent="0.35">
      <c r="A115" t="str">
        <f>'Element Specifications'!A111</f>
        <v>Medical_Claims_Dx</v>
      </c>
      <c r="B115" t="str">
        <f>'Element Specifications'!C111</f>
        <v>Claim_ID</v>
      </c>
      <c r="C115" s="38" t="str">
        <f>'Element Specifications'!G111</f>
        <v>X</v>
      </c>
    </row>
    <row r="116" spans="1:3" x14ac:dyDescent="0.35">
      <c r="A116" t="str">
        <f>'Element Specifications'!A112</f>
        <v>Medical_Claims_Dx</v>
      </c>
      <c r="B116" t="str">
        <f>'Element Specifications'!C112</f>
        <v>DX_Cd</v>
      </c>
      <c r="C116" s="38" t="str">
        <f>'Element Specifications'!G112</f>
        <v>X</v>
      </c>
    </row>
    <row r="117" spans="1:3" x14ac:dyDescent="0.35">
      <c r="A117" t="str">
        <f>'Element Specifications'!A113</f>
        <v>Medical_Claims_Dx</v>
      </c>
      <c r="B117" t="str">
        <f>'Element Specifications'!C113</f>
        <v>DX_Description</v>
      </c>
      <c r="C117" s="38" t="str">
        <f>'Element Specifications'!G113</f>
        <v>X</v>
      </c>
    </row>
    <row r="118" spans="1:3" x14ac:dyDescent="0.35">
      <c r="A118" t="str">
        <f>'Element Specifications'!A114</f>
        <v>Medical_Claims_Dx</v>
      </c>
      <c r="B118" t="str">
        <f>'Element Specifications'!C114</f>
        <v>DX_Type</v>
      </c>
      <c r="C118" s="38" t="str">
        <f>'Element Specifications'!G114</f>
        <v>X</v>
      </c>
    </row>
    <row r="119" spans="1:3" x14ac:dyDescent="0.35">
      <c r="A119" t="str">
        <f>'Element Specifications'!A115</f>
        <v>Medical_Claims_Dx</v>
      </c>
      <c r="B119" t="str">
        <f>'Element Specifications'!C115</f>
        <v>ICD_Seq_Num</v>
      </c>
      <c r="C119" s="38" t="str">
        <f>'Element Specifications'!G115</f>
        <v>X</v>
      </c>
    </row>
    <row r="120" spans="1:3" x14ac:dyDescent="0.35">
      <c r="A120" t="str">
        <f>'Element Specifications'!A116</f>
        <v>Medical_Claims_Dx</v>
      </c>
      <c r="B120" t="str">
        <f>'Element Specifications'!C116</f>
        <v>ICD_Vers_Flag</v>
      </c>
      <c r="C120" s="38" t="str">
        <f>'Element Specifications'!G116</f>
        <v>X</v>
      </c>
    </row>
    <row r="121" spans="1:3" x14ac:dyDescent="0.35">
      <c r="A121" t="str">
        <f>'Element Specifications'!A117</f>
        <v>Medical_Claims_Dx</v>
      </c>
      <c r="B121" t="str">
        <f>'Element Specifications'!C117</f>
        <v>POA_Cd</v>
      </c>
      <c r="C121" s="38" t="str">
        <f>'Element Specifications'!G117</f>
        <v>X</v>
      </c>
    </row>
    <row r="122" spans="1:3" x14ac:dyDescent="0.35">
      <c r="A122" t="str">
        <f>'Element Specifications'!A118</f>
        <v>Medical_Claims_Dx</v>
      </c>
      <c r="B122" t="str">
        <f>'Element Specifications'!C118</f>
        <v>POA_Description</v>
      </c>
      <c r="C122" s="38" t="str">
        <f>'Element Specifications'!G118</f>
        <v>X</v>
      </c>
    </row>
    <row r="123" spans="1:3" x14ac:dyDescent="0.35">
      <c r="A123" t="str">
        <f>'Element Specifications'!A119</f>
        <v>Medical_Claims_Dx</v>
      </c>
      <c r="B123" t="str">
        <f>'Element Specifications'!C119</f>
        <v>POA_Seq_Num</v>
      </c>
      <c r="C123" s="38" t="str">
        <f>'Element Specifications'!G119</f>
        <v>X</v>
      </c>
    </row>
    <row r="124" spans="1:3" x14ac:dyDescent="0.35">
      <c r="A124" t="str">
        <f>'Element Specifications'!A9</f>
        <v>Medical_Claims_Header</v>
      </c>
      <c r="B124" t="str">
        <f>'Element Specifications'!C9</f>
        <v>Admit_Diagnosis_Cd</v>
      </c>
      <c r="C124" s="38" t="str">
        <f>'Element Specifications'!G9</f>
        <v>X</v>
      </c>
    </row>
    <row r="125" spans="1:3" x14ac:dyDescent="0.35">
      <c r="A125" t="str">
        <f>'Element Specifications'!A11</f>
        <v>Medical_Claims_Header</v>
      </c>
      <c r="B125" t="str">
        <f>'Element Specifications'!C11</f>
        <v>Admit_Dt</v>
      </c>
      <c r="C125" s="38" t="str">
        <f>'Element Specifications'!G11</f>
        <v>X</v>
      </c>
    </row>
    <row r="126" spans="1:3" x14ac:dyDescent="0.35">
      <c r="A126" t="str">
        <f>'Element Specifications'!A12</f>
        <v>Medical_Claims_Header</v>
      </c>
      <c r="B126" t="str">
        <f>'Element Specifications'!C12</f>
        <v>Admit_Dt_Day</v>
      </c>
      <c r="C126" s="38">
        <f>'Element Specifications'!G12</f>
        <v>0</v>
      </c>
    </row>
    <row r="127" spans="1:3" x14ac:dyDescent="0.35">
      <c r="A127" t="str">
        <f>'Element Specifications'!A13</f>
        <v>Medical_Claims_Header</v>
      </c>
      <c r="B127" t="str">
        <f>'Element Specifications'!C13</f>
        <v>Admit_Dt_Month</v>
      </c>
      <c r="C127" s="38">
        <f>'Element Specifications'!G13</f>
        <v>0</v>
      </c>
    </row>
    <row r="128" spans="1:3" x14ac:dyDescent="0.35">
      <c r="A128" t="str">
        <f>'Element Specifications'!A17</f>
        <v>Medical_Claims_Header</v>
      </c>
      <c r="B128" t="str">
        <f>'Element Specifications'!C17</f>
        <v>Discharge_Dt_Day</v>
      </c>
      <c r="C128" s="38">
        <f>'Element Specifications'!G17</f>
        <v>0</v>
      </c>
    </row>
    <row r="129" spans="1:3" x14ac:dyDescent="0.35">
      <c r="A129" t="str">
        <f>'Element Specifications'!A18</f>
        <v>Medical_Claims_Header</v>
      </c>
      <c r="B129" t="str">
        <f>'Element Specifications'!C18</f>
        <v>Discharge_Dt_Month</v>
      </c>
      <c r="C129" s="38">
        <f>'Element Specifications'!G18</f>
        <v>0</v>
      </c>
    </row>
    <row r="130" spans="1:3" x14ac:dyDescent="0.35">
      <c r="A130" t="str">
        <f>'Element Specifications'!A19</f>
        <v>Medical_Claims_Header</v>
      </c>
      <c r="B130" t="str">
        <f>'Element Specifications'!C19</f>
        <v>Discharge_Dt_Year</v>
      </c>
      <c r="C130" s="38">
        <f>'Element Specifications'!G19</f>
        <v>0</v>
      </c>
    </row>
    <row r="131" spans="1:3" x14ac:dyDescent="0.35">
      <c r="A131" t="str">
        <f>'Element Specifications'!A55</f>
        <v>Medical_Claims_Header</v>
      </c>
      <c r="B131" t="str">
        <f>'Element Specifications'!C55</f>
        <v>Discharge_Status_Cd</v>
      </c>
      <c r="C131" s="38" t="str">
        <f>'Element Specifications'!G55</f>
        <v>X</v>
      </c>
    </row>
    <row r="132" spans="1:3" x14ac:dyDescent="0.35">
      <c r="A132" t="str">
        <f>'Element Specifications'!A20</f>
        <v>Medical_Claims_Header</v>
      </c>
      <c r="B132" t="str">
        <f>'Element Specifications'!C20</f>
        <v>Discharge_Time</v>
      </c>
      <c r="C132" s="38">
        <f>'Element Specifications'!G20</f>
        <v>0</v>
      </c>
    </row>
    <row r="133" spans="1:3" x14ac:dyDescent="0.35">
      <c r="A133" t="str">
        <f>'Element Specifications'!A56</f>
        <v>Medical_Claims_Header</v>
      </c>
      <c r="B133" t="str">
        <f>'Element Specifications'!C56</f>
        <v>E_Cd</v>
      </c>
      <c r="C133" s="38" t="str">
        <f>'Element Specifications'!G56</f>
        <v>X</v>
      </c>
    </row>
    <row r="134" spans="1:3" x14ac:dyDescent="0.35">
      <c r="A134" t="str">
        <f>'Element Specifications'!A57</f>
        <v>Medical_Claims_Header</v>
      </c>
      <c r="B134" t="str">
        <f>'Element Specifications'!C57</f>
        <v>ER_Flag</v>
      </c>
      <c r="C134" s="38" t="str">
        <f>'Element Specifications'!G57</f>
        <v>X</v>
      </c>
    </row>
    <row r="135" spans="1:3" x14ac:dyDescent="0.35">
      <c r="A135" t="str">
        <f>'Element Specifications'!A7</f>
        <v>Medical_Claims_Header</v>
      </c>
      <c r="B135" t="str">
        <f>'Element Specifications'!C7</f>
        <v>ICD_Primary_Procedure_Cd</v>
      </c>
      <c r="C135" s="38" t="str">
        <f>'Element Specifications'!G7</f>
        <v>X</v>
      </c>
    </row>
    <row r="136" spans="1:3" x14ac:dyDescent="0.35">
      <c r="A136" t="str">
        <f>'Element Specifications'!A8</f>
        <v>Medical_Claims_Header</v>
      </c>
      <c r="B136" t="str">
        <f>'Element Specifications'!C8</f>
        <v>ICD_Vers_Flag</v>
      </c>
      <c r="C136" s="38" t="str">
        <f>'Element Specifications'!G8</f>
        <v>X</v>
      </c>
    </row>
    <row r="137" spans="1:3" x14ac:dyDescent="0.35">
      <c r="A137" t="str">
        <f>'Element Specifications'!A58</f>
        <v>Medical_Claims_Header</v>
      </c>
      <c r="B137" t="str">
        <f>'Element Specifications'!C58</f>
        <v>Insurance_Product_Type_Cd</v>
      </c>
      <c r="C137" s="38" t="str">
        <f>'Element Specifications'!G58</f>
        <v>X</v>
      </c>
    </row>
    <row r="138" spans="1:3" x14ac:dyDescent="0.35">
      <c r="A138" t="str">
        <f>'Element Specifications'!A59</f>
        <v>Medical_Claims_Header</v>
      </c>
      <c r="B138" t="str">
        <f>'Element Specifications'!C59</f>
        <v>Insurance_Product_Type_Desc</v>
      </c>
      <c r="C138" s="38" t="str">
        <f>'Element Specifications'!G59</f>
        <v>X</v>
      </c>
    </row>
    <row r="139" spans="1:3" x14ac:dyDescent="0.35">
      <c r="A139" t="str">
        <f>'Element Specifications'!A60</f>
        <v>Medical_Claims_Header</v>
      </c>
      <c r="B139" t="str">
        <f>'Element Specifications'!C60</f>
        <v>Length_of_Stay</v>
      </c>
      <c r="C139" s="38" t="str">
        <f>'Element Specifications'!G60</f>
        <v>X</v>
      </c>
    </row>
    <row r="140" spans="1:3" x14ac:dyDescent="0.35">
      <c r="A140" t="str">
        <f>'Element Specifications'!A61</f>
        <v>Medical_Claims_Header</v>
      </c>
      <c r="B140" t="str">
        <f>'Element Specifications'!C61</f>
        <v>Line_Count</v>
      </c>
      <c r="C140" s="38" t="str">
        <f>'Element Specifications'!G61</f>
        <v>X</v>
      </c>
    </row>
    <row r="141" spans="1:3" x14ac:dyDescent="0.35">
      <c r="A141" t="str">
        <f>'Element Specifications'!A62</f>
        <v>Medical_Claims_Header</v>
      </c>
      <c r="B141" t="str">
        <f>'Element Specifications'!C62</f>
        <v>Line_of_Business_Cd</v>
      </c>
      <c r="C141" s="38" t="str">
        <f>'Element Specifications'!G62</f>
        <v>X</v>
      </c>
    </row>
    <row r="142" spans="1:3" x14ac:dyDescent="0.35">
      <c r="A142" t="str">
        <f>'Element Specifications'!A63</f>
        <v>Medical_Claims_Header</v>
      </c>
      <c r="B142" t="str">
        <f>'Element Specifications'!C63</f>
        <v>Member_Age_Days</v>
      </c>
      <c r="C142" s="38">
        <f>'Element Specifications'!G63</f>
        <v>0</v>
      </c>
    </row>
    <row r="143" spans="1:3" x14ac:dyDescent="0.35">
      <c r="A143" t="str">
        <f>'Element Specifications'!A64</f>
        <v>Medical_Claims_Header</v>
      </c>
      <c r="B143" t="str">
        <f>'Element Specifications'!C64</f>
        <v>Member_Age_Years</v>
      </c>
      <c r="C143" s="38" t="str">
        <f>'Element Specifications'!G64</f>
        <v>X</v>
      </c>
    </row>
    <row r="144" spans="1:3" x14ac:dyDescent="0.35">
      <c r="A144" t="str">
        <f>'Element Specifications'!A65</f>
        <v>Medical_Claims_Header</v>
      </c>
      <c r="B144" t="str">
        <f>'Element Specifications'!C65</f>
        <v>Member_Age_Years_YE</v>
      </c>
      <c r="C144" s="38">
        <f>'Element Specifications'!G65</f>
        <v>0</v>
      </c>
    </row>
    <row r="145" spans="1:3" x14ac:dyDescent="0.35">
      <c r="A145" t="str">
        <f>'Element Specifications'!A5</f>
        <v>Medical_Claims_Header</v>
      </c>
      <c r="B145" t="str">
        <f>'Element Specifications'!C5</f>
        <v>Member_Composite_ID</v>
      </c>
      <c r="C145" s="38" t="str">
        <f>'Element Specifications'!G5</f>
        <v>X</v>
      </c>
    </row>
    <row r="146" spans="1:3" x14ac:dyDescent="0.35">
      <c r="A146" t="str">
        <f>'Element Specifications'!A66</f>
        <v>Medical_Claims_Header</v>
      </c>
      <c r="B146" t="str">
        <f>'Element Specifications'!C66</f>
        <v>Member_Eligible_Flag</v>
      </c>
      <c r="C146" s="38" t="str">
        <f>'Element Specifications'!G66</f>
        <v>X</v>
      </c>
    </row>
    <row r="147" spans="1:3" x14ac:dyDescent="0.35">
      <c r="A147" t="str">
        <f>'Element Specifications'!A6</f>
        <v>Medical_Claims_Header</v>
      </c>
      <c r="B147" t="str">
        <f>'Element Specifications'!C6</f>
        <v>Member_ID</v>
      </c>
      <c r="C147" s="38" t="str">
        <f>'Element Specifications'!G6</f>
        <v>X</v>
      </c>
    </row>
    <row r="148" spans="1:3" x14ac:dyDescent="0.35">
      <c r="A148" t="str">
        <f>'Element Specifications'!A38</f>
        <v>Medical_Claims_Header</v>
      </c>
      <c r="B148" t="str">
        <f>'Element Specifications'!C38</f>
        <v>Member_Liability_Amt</v>
      </c>
      <c r="C148" s="38" t="str">
        <f>'Element Specifications'!G38</f>
        <v>X</v>
      </c>
    </row>
    <row r="149" spans="1:3" x14ac:dyDescent="0.35">
      <c r="A149" t="str">
        <f>'Element Specifications'!A21</f>
        <v>Medical_Claims_Header</v>
      </c>
      <c r="B149" t="str">
        <f>'Element Specifications'!C21</f>
        <v>Paid_Dt</v>
      </c>
      <c r="C149" s="38" t="str">
        <f>'Element Specifications'!G21</f>
        <v>X</v>
      </c>
    </row>
    <row r="150" spans="1:3" x14ac:dyDescent="0.35">
      <c r="A150" t="str">
        <f>'Element Specifications'!A22</f>
        <v>Medical_Claims_Header</v>
      </c>
      <c r="B150" t="str">
        <f>'Element Specifications'!C22</f>
        <v>Paid_Dt_Day</v>
      </c>
      <c r="C150" s="38">
        <f>'Element Specifications'!G22</f>
        <v>0</v>
      </c>
    </row>
    <row r="151" spans="1:3" x14ac:dyDescent="0.35">
      <c r="A151" t="str">
        <f>'Element Specifications'!A23</f>
        <v>Medical_Claims_Header</v>
      </c>
      <c r="B151" t="str">
        <f>'Element Specifications'!C23</f>
        <v>Paid_Dt_Month</v>
      </c>
      <c r="C151" s="38">
        <f>'Element Specifications'!G23</f>
        <v>0</v>
      </c>
    </row>
    <row r="152" spans="1:3" x14ac:dyDescent="0.35">
      <c r="A152" t="str">
        <f>'Element Specifications'!A24</f>
        <v>Medical_Claims_Header</v>
      </c>
      <c r="B152" t="str">
        <f>'Element Specifications'!C24</f>
        <v>Paid_Dt_Year</v>
      </c>
      <c r="C152" s="38">
        <f>'Element Specifications'!G24</f>
        <v>0</v>
      </c>
    </row>
    <row r="153" spans="1:3" x14ac:dyDescent="0.35">
      <c r="A153" t="str">
        <f>'Element Specifications'!A67</f>
        <v>Medical_Claims_Header</v>
      </c>
      <c r="B153" t="str">
        <f>'Element Specifications'!C67</f>
        <v>Payer_Cd</v>
      </c>
      <c r="C153" s="38">
        <f>'Element Specifications'!G67</f>
        <v>0</v>
      </c>
    </row>
    <row r="154" spans="1:3" x14ac:dyDescent="0.35">
      <c r="A154" t="str">
        <f>'Element Specifications'!A39</f>
        <v>Medical_Claims_Header</v>
      </c>
      <c r="B154" t="str">
        <f>'Element Specifications'!C39</f>
        <v>Plan_Covered_Amt</v>
      </c>
      <c r="C154" s="38" t="str">
        <f>'Element Specifications'!G39</f>
        <v>X</v>
      </c>
    </row>
    <row r="155" spans="1:3" x14ac:dyDescent="0.35">
      <c r="A155" t="str">
        <f>'Element Specifications'!A40</f>
        <v>Medical_Claims_Header</v>
      </c>
      <c r="B155" t="str">
        <f>'Element Specifications'!C40</f>
        <v>Plan_Paid_Amt</v>
      </c>
      <c r="C155" s="38" t="str">
        <f>'Element Specifications'!G40</f>
        <v>X</v>
      </c>
    </row>
    <row r="156" spans="1:3" x14ac:dyDescent="0.35">
      <c r="A156" t="str">
        <f>'Element Specifications'!A41</f>
        <v>Medical_Claims_Header</v>
      </c>
      <c r="B156" t="str">
        <f>'Element Specifications'!C41</f>
        <v>Prepaid_Amt</v>
      </c>
      <c r="C156" s="38" t="str">
        <f>'Element Specifications'!G41</f>
        <v>X</v>
      </c>
    </row>
    <row r="157" spans="1:3" x14ac:dyDescent="0.35">
      <c r="A157" t="str">
        <f>'Element Specifications'!A10</f>
        <v>Medical_Claims_Header</v>
      </c>
      <c r="B157" t="str">
        <f>'Element Specifications'!C10</f>
        <v>Principal_Diagnosis_Cd</v>
      </c>
      <c r="C157" s="38" t="str">
        <f>'Element Specifications'!G10</f>
        <v>X</v>
      </c>
    </row>
    <row r="158" spans="1:3" x14ac:dyDescent="0.35">
      <c r="A158" t="str">
        <f>'Element Specifications'!A25</f>
        <v>Medical_Claims_Header</v>
      </c>
      <c r="B158" t="str">
        <f>'Element Specifications'!C25</f>
        <v>Service_End_Dt</v>
      </c>
      <c r="C158" s="38" t="str">
        <f>'Element Specifications'!G25</f>
        <v>X</v>
      </c>
    </row>
    <row r="159" spans="1:3" x14ac:dyDescent="0.35">
      <c r="A159" t="str">
        <f>'Element Specifications'!A26</f>
        <v>Medical_Claims_Header</v>
      </c>
      <c r="B159" t="str">
        <f>'Element Specifications'!C26</f>
        <v>Service_End_Dt_Day</v>
      </c>
      <c r="C159" s="38">
        <f>'Element Specifications'!G26</f>
        <v>0</v>
      </c>
    </row>
    <row r="160" spans="1:3" x14ac:dyDescent="0.35">
      <c r="A160" t="str">
        <f>'Element Specifications'!A27</f>
        <v>Medical_Claims_Header</v>
      </c>
      <c r="B160" t="str">
        <f>'Element Specifications'!C27</f>
        <v>Service_End_Dt_Month</v>
      </c>
      <c r="C160" s="38">
        <f>'Element Specifications'!G27</f>
        <v>0</v>
      </c>
    </row>
    <row r="161" spans="1:3" x14ac:dyDescent="0.35">
      <c r="A161" t="str">
        <f>'Element Specifications'!A28</f>
        <v>Medical_Claims_Header</v>
      </c>
      <c r="B161" t="str">
        <f>'Element Specifications'!C28</f>
        <v>Service_End_Dt_Year</v>
      </c>
      <c r="C161" s="38">
        <f>'Element Specifications'!G28</f>
        <v>0</v>
      </c>
    </row>
    <row r="162" spans="1:3" x14ac:dyDescent="0.35">
      <c r="A162" t="str">
        <f>'Element Specifications'!A29</f>
        <v>Medical_Claims_Header</v>
      </c>
      <c r="B162" t="str">
        <f>'Element Specifications'!C29</f>
        <v>Service_Start_Dt</v>
      </c>
      <c r="C162" s="38" t="str">
        <f>'Element Specifications'!G29</f>
        <v>X</v>
      </c>
    </row>
    <row r="163" spans="1:3" x14ac:dyDescent="0.35">
      <c r="A163" t="str">
        <f>'Element Specifications'!A30</f>
        <v>Medical_Claims_Header</v>
      </c>
      <c r="B163" t="str">
        <f>'Element Specifications'!C30</f>
        <v>Service_Start_Dt_Day</v>
      </c>
      <c r="C163" s="38">
        <f>'Element Specifications'!G30</f>
        <v>0</v>
      </c>
    </row>
    <row r="164" spans="1:3" x14ac:dyDescent="0.35">
      <c r="A164" t="str">
        <f>'Element Specifications'!A31</f>
        <v>Medical_Claims_Header</v>
      </c>
      <c r="B164" t="str">
        <f>'Element Specifications'!C31</f>
        <v>Service_Start_Dt_Month</v>
      </c>
      <c r="C164" s="38">
        <f>'Element Specifications'!G31</f>
        <v>0</v>
      </c>
    </row>
    <row r="165" spans="1:3" x14ac:dyDescent="0.35">
      <c r="A165" t="str">
        <f>'Element Specifications'!A32</f>
        <v>Medical_Claims_Header</v>
      </c>
      <c r="B165" t="str">
        <f>'Element Specifications'!C32</f>
        <v>Service_Start_Dt_Year</v>
      </c>
      <c r="C165" s="38">
        <f>'Element Specifications'!G32</f>
        <v>0</v>
      </c>
    </row>
    <row r="166" spans="1:3" x14ac:dyDescent="0.35">
      <c r="A166" t="str">
        <f>'Element Specifications'!A14</f>
        <v>Medical_Claims_Header</v>
      </c>
      <c r="B166" t="str">
        <f>'Element Specifications'!C14</f>
        <v>Admit_Dt_Year</v>
      </c>
      <c r="C166" s="38">
        <f>'Element Specifications'!G14</f>
        <v>0</v>
      </c>
    </row>
    <row r="167" spans="1:3" x14ac:dyDescent="0.35">
      <c r="A167" t="str">
        <f>'Element Specifications'!A43</f>
        <v>Medical_Claims_Header</v>
      </c>
      <c r="B167" t="str">
        <f>'Element Specifications'!C43</f>
        <v>Admit_Source_Cd</v>
      </c>
      <c r="C167" s="38" t="str">
        <f>'Element Specifications'!G43</f>
        <v>X</v>
      </c>
    </row>
    <row r="168" spans="1:3" x14ac:dyDescent="0.35">
      <c r="A168" t="str">
        <f>'Element Specifications'!A44</f>
        <v>Medical_Claims_Header</v>
      </c>
      <c r="B168" t="str">
        <f>'Element Specifications'!C44</f>
        <v>Admit_Source_Desc</v>
      </c>
      <c r="C168" s="38" t="str">
        <f>'Element Specifications'!G44</f>
        <v>X</v>
      </c>
    </row>
    <row r="169" spans="1:3" x14ac:dyDescent="0.35">
      <c r="A169" t="str">
        <f>'Element Specifications'!A15</f>
        <v>Medical_Claims_Header</v>
      </c>
      <c r="B169" t="str">
        <f>'Element Specifications'!C15</f>
        <v>Admit_Time</v>
      </c>
      <c r="C169" s="38">
        <f>'Element Specifications'!G15</f>
        <v>0</v>
      </c>
    </row>
    <row r="170" spans="1:3" x14ac:dyDescent="0.35">
      <c r="A170" t="str">
        <f>'Element Specifications'!A45</f>
        <v>Medical_Claims_Header</v>
      </c>
      <c r="B170" t="str">
        <f>'Element Specifications'!C45</f>
        <v>Admit_Type_Cd</v>
      </c>
      <c r="C170" s="38" t="str">
        <f>'Element Specifications'!G45</f>
        <v>X</v>
      </c>
    </row>
    <row r="171" spans="1:3" x14ac:dyDescent="0.35">
      <c r="A171" t="str">
        <f>'Element Specifications'!A46</f>
        <v>Medical_Claims_Header</v>
      </c>
      <c r="B171" t="str">
        <f>'Element Specifications'!C46</f>
        <v>Admit_Type_Desc</v>
      </c>
      <c r="C171" s="38" t="str">
        <f>'Element Specifications'!G46</f>
        <v>X</v>
      </c>
    </row>
    <row r="172" spans="1:3" x14ac:dyDescent="0.35">
      <c r="A172" t="str">
        <f>'Element Specifications'!A33</f>
        <v>Medical_Claims_Header</v>
      </c>
      <c r="B172" t="str">
        <f>'Element Specifications'!C33</f>
        <v>Allowed_Amt</v>
      </c>
      <c r="C172" s="38" t="str">
        <f>'Element Specifications'!G33</f>
        <v>X</v>
      </c>
    </row>
    <row r="173" spans="1:3" x14ac:dyDescent="0.35">
      <c r="A173" t="str">
        <f>'Element Specifications'!A47</f>
        <v>Medical_Claims_Header</v>
      </c>
      <c r="B173" t="str">
        <f>'Element Specifications'!C47</f>
        <v>Bill_Type_Cd</v>
      </c>
      <c r="C173" s="38" t="str">
        <f>'Element Specifications'!G47</f>
        <v>X</v>
      </c>
    </row>
    <row r="174" spans="1:3" x14ac:dyDescent="0.35">
      <c r="A174" t="str">
        <f>'Element Specifications'!A48</f>
        <v>Medical_Claims_Header</v>
      </c>
      <c r="B174" t="str">
        <f>'Element Specifications'!C48</f>
        <v>Bill_Type_Desc</v>
      </c>
      <c r="C174" s="38" t="str">
        <f>'Element Specifications'!G48</f>
        <v>X</v>
      </c>
    </row>
    <row r="175" spans="1:3" x14ac:dyDescent="0.35">
      <c r="A175" t="str">
        <f>'Element Specifications'!A3</f>
        <v>Medical_Claims_Header</v>
      </c>
      <c r="B175" t="str">
        <f>'Element Specifications'!C3</f>
        <v>Billing_Provider_Composite_ID</v>
      </c>
      <c r="C175" s="38" t="str">
        <f>'Element Specifications'!G3</f>
        <v>X</v>
      </c>
    </row>
    <row r="176" spans="1:3" x14ac:dyDescent="0.35">
      <c r="A176" t="str">
        <f>'Element Specifications'!A49</f>
        <v>Medical_Claims_Header</v>
      </c>
      <c r="B176" t="str">
        <f>'Element Specifications'!C49</f>
        <v>Capitation_Flag</v>
      </c>
      <c r="C176" s="38" t="str">
        <f>'Element Specifications'!G49</f>
        <v>X</v>
      </c>
    </row>
    <row r="177" spans="1:3" x14ac:dyDescent="0.35">
      <c r="A177" t="str">
        <f>'Element Specifications'!A34</f>
        <v>Medical_Claims_Header</v>
      </c>
      <c r="B177" t="str">
        <f>'Element Specifications'!C34</f>
        <v>Charge_Amt</v>
      </c>
      <c r="C177" s="38" t="str">
        <f>'Element Specifications'!G34</f>
        <v>X</v>
      </c>
    </row>
    <row r="178" spans="1:3" x14ac:dyDescent="0.35">
      <c r="A178" t="str">
        <f>'Element Specifications'!A4</f>
        <v>Medical_Claims_Header</v>
      </c>
      <c r="B178" t="str">
        <f>'Element Specifications'!C4</f>
        <v>Claim_ID</v>
      </c>
      <c r="C178" s="38" t="str">
        <f>'Element Specifications'!G4</f>
        <v>X</v>
      </c>
    </row>
    <row r="179" spans="1:3" x14ac:dyDescent="0.35">
      <c r="A179" t="str">
        <f>'Element Specifications'!A50</f>
        <v>Medical_Claims_Header</v>
      </c>
      <c r="B179" t="str">
        <f>'Element Specifications'!C50</f>
        <v>Claim_Status_Cd</v>
      </c>
      <c r="C179" s="38" t="str">
        <f>'Element Specifications'!G50</f>
        <v>X</v>
      </c>
    </row>
    <row r="180" spans="1:3" x14ac:dyDescent="0.35">
      <c r="A180" t="str">
        <f>'Element Specifications'!A51</f>
        <v>Medical_Claims_Header</v>
      </c>
      <c r="B180" t="str">
        <f>'Element Specifications'!C51</f>
        <v>Claim_Type_Cd</v>
      </c>
      <c r="C180" s="38" t="str">
        <f>'Element Specifications'!G51</f>
        <v>X</v>
      </c>
    </row>
    <row r="181" spans="1:3" x14ac:dyDescent="0.35">
      <c r="A181" t="str">
        <f>'Element Specifications'!A52</f>
        <v>Medical_Claims_Header</v>
      </c>
      <c r="B181" t="str">
        <f>'Element Specifications'!C52</f>
        <v>COB_Flag</v>
      </c>
      <c r="C181" s="38" t="str">
        <f>'Element Specifications'!G52</f>
        <v>X</v>
      </c>
    </row>
    <row r="182" spans="1:3" x14ac:dyDescent="0.35">
      <c r="A182" t="str">
        <f>'Element Specifications'!A35</f>
        <v>Medical_Claims_Header</v>
      </c>
      <c r="B182" t="str">
        <f>'Element Specifications'!C35</f>
        <v>Coinsurance_Amt</v>
      </c>
      <c r="C182" s="38" t="str">
        <f>'Element Specifications'!G35</f>
        <v>X</v>
      </c>
    </row>
    <row r="183" spans="1:3" x14ac:dyDescent="0.35">
      <c r="A183" t="str">
        <f>'Element Specifications'!A36</f>
        <v>Medical_Claims_Header</v>
      </c>
      <c r="B183" t="str">
        <f>'Element Specifications'!C36</f>
        <v>Copay_Amt</v>
      </c>
      <c r="C183" s="38" t="str">
        <f>'Element Specifications'!G36</f>
        <v>X</v>
      </c>
    </row>
    <row r="184" spans="1:3" x14ac:dyDescent="0.35">
      <c r="A184" t="str">
        <f>'Element Specifications'!A37</f>
        <v>Medical_Claims_Header</v>
      </c>
      <c r="B184" t="str">
        <f>'Element Specifications'!C37</f>
        <v>Deductible_Amt</v>
      </c>
      <c r="C184" s="38" t="str">
        <f>'Element Specifications'!G37</f>
        <v>X</v>
      </c>
    </row>
    <row r="185" spans="1:3" x14ac:dyDescent="0.35">
      <c r="A185" t="str">
        <f>'Element Specifications'!A53</f>
        <v>Medical_Claims_Header</v>
      </c>
      <c r="B185" t="str">
        <f>'Element Specifications'!C53</f>
        <v>Dental_Carrier_Flag</v>
      </c>
      <c r="C185" s="38" t="str">
        <f>'Element Specifications'!G53</f>
        <v>X</v>
      </c>
    </row>
    <row r="186" spans="1:3" x14ac:dyDescent="0.35">
      <c r="A186" t="str">
        <f>'Element Specifications'!A54</f>
        <v>Medical_Claims_Header</v>
      </c>
      <c r="B186" t="str">
        <f>'Element Specifications'!C54</f>
        <v>Dental_Flag</v>
      </c>
      <c r="C186" s="38">
        <f>'Element Specifications'!G54</f>
        <v>0</v>
      </c>
    </row>
    <row r="187" spans="1:3" x14ac:dyDescent="0.35">
      <c r="A187" t="str">
        <f>'Element Specifications'!A16</f>
        <v>Medical_Claims_Header</v>
      </c>
      <c r="B187" t="str">
        <f>'Element Specifications'!C16</f>
        <v>Discharge_Dt</v>
      </c>
      <c r="C187" s="38" t="str">
        <f>'Element Specifications'!G16</f>
        <v>X</v>
      </c>
    </row>
    <row r="188" spans="1:3" x14ac:dyDescent="0.35">
      <c r="A188" t="str">
        <f>'Element Specifications'!A101</f>
        <v>Medical_Claims_Line</v>
      </c>
      <c r="B188" t="str">
        <f>'Element Specifications'!C101</f>
        <v>ER_Flag</v>
      </c>
      <c r="C188" s="38" t="str">
        <f>'Element Specifications'!G101</f>
        <v>X</v>
      </c>
    </row>
    <row r="189" spans="1:3" x14ac:dyDescent="0.35">
      <c r="A189" t="str">
        <f>'Element Specifications'!A102</f>
        <v>Medical_Claims_Line</v>
      </c>
      <c r="B189" t="str">
        <f>'Element Specifications'!C102</f>
        <v>Line_No</v>
      </c>
      <c r="C189" s="38" t="str">
        <f>'Element Specifications'!G102</f>
        <v>X</v>
      </c>
    </row>
    <row r="190" spans="1:3" x14ac:dyDescent="0.35">
      <c r="A190" t="str">
        <f>'Element Specifications'!A70</f>
        <v>Medical_Claims_Line</v>
      </c>
      <c r="B190" t="str">
        <f>'Element Specifications'!C70</f>
        <v>Member_Composite_ID</v>
      </c>
      <c r="C190" s="38" t="str">
        <f>'Element Specifications'!G70</f>
        <v>X</v>
      </c>
    </row>
    <row r="191" spans="1:3" x14ac:dyDescent="0.35">
      <c r="A191" t="str">
        <f>'Element Specifications'!A71</f>
        <v>Medical_Claims_Line</v>
      </c>
      <c r="B191" t="str">
        <f>'Element Specifications'!C71</f>
        <v>Member_ID</v>
      </c>
      <c r="C191" s="38" t="str">
        <f>'Element Specifications'!G71</f>
        <v>X</v>
      </c>
    </row>
    <row r="192" spans="1:3" x14ac:dyDescent="0.35">
      <c r="A192" t="str">
        <f>'Element Specifications'!A92</f>
        <v>Medical_Claims_Line</v>
      </c>
      <c r="B192" t="str">
        <f>'Element Specifications'!C92</f>
        <v>Member_Liability_Amt</v>
      </c>
      <c r="C192" s="38" t="str">
        <f>'Element Specifications'!G92</f>
        <v>X</v>
      </c>
    </row>
    <row r="193" spans="1:3" x14ac:dyDescent="0.35">
      <c r="A193" t="str">
        <f>'Element Specifications'!A97</f>
        <v>Medical_Claims_Line</v>
      </c>
      <c r="B193" t="str">
        <f>'Element Specifications'!C97</f>
        <v>NDC_Cd</v>
      </c>
      <c r="C193" s="38" t="str">
        <f>'Element Specifications'!G97</f>
        <v>X</v>
      </c>
    </row>
    <row r="194" spans="1:3" x14ac:dyDescent="0.35">
      <c r="A194" t="str">
        <f>'Element Specifications'!A104</f>
        <v>Medical_Claims_Line</v>
      </c>
      <c r="B194" t="str">
        <f>'Element Specifications'!C104</f>
        <v>Place_of_Service_Cd</v>
      </c>
      <c r="C194" s="38" t="str">
        <f>'Element Specifications'!G104</f>
        <v>X</v>
      </c>
    </row>
    <row r="195" spans="1:3" x14ac:dyDescent="0.35">
      <c r="A195" t="str">
        <f>'Element Specifications'!A93</f>
        <v>Medical_Claims_Line</v>
      </c>
      <c r="B195" t="str">
        <f>'Element Specifications'!C93</f>
        <v>Plan_Covered_Amt</v>
      </c>
      <c r="C195" s="38" t="str">
        <f>'Element Specifications'!G93</f>
        <v>X</v>
      </c>
    </row>
    <row r="196" spans="1:3" x14ac:dyDescent="0.35">
      <c r="A196" t="str">
        <f>'Element Specifications'!A94</f>
        <v>Medical_Claims_Line</v>
      </c>
      <c r="B196" t="str">
        <f>'Element Specifications'!C94</f>
        <v>Plan_Paid_Amt</v>
      </c>
      <c r="C196" s="38" t="str">
        <f>'Element Specifications'!G94</f>
        <v>X</v>
      </c>
    </row>
    <row r="197" spans="1:3" x14ac:dyDescent="0.35">
      <c r="A197" t="str">
        <f>'Element Specifications'!A95</f>
        <v>Medical_Claims_Line</v>
      </c>
      <c r="B197" t="str">
        <f>'Element Specifications'!C95</f>
        <v>Prepaid_Amt</v>
      </c>
      <c r="C197" s="38" t="str">
        <f>'Element Specifications'!G95</f>
        <v>X</v>
      </c>
    </row>
    <row r="198" spans="1:3" x14ac:dyDescent="0.35">
      <c r="A198" t="str">
        <f>'Element Specifications'!A78</f>
        <v>Medical_Claims_Line</v>
      </c>
      <c r="B198" t="str">
        <f>'Element Specifications'!C78</f>
        <v>Revenue_Cd</v>
      </c>
      <c r="C198" s="38" t="str">
        <f>'Element Specifications'!G78</f>
        <v>X</v>
      </c>
    </row>
    <row r="199" spans="1:3" x14ac:dyDescent="0.35">
      <c r="A199" t="str">
        <f>'Element Specifications'!A79</f>
        <v>Medical_Claims_Line</v>
      </c>
      <c r="B199" t="str">
        <f>'Element Specifications'!C79</f>
        <v>Service_End_Dt</v>
      </c>
      <c r="C199" s="38" t="str">
        <f>'Element Specifications'!G79</f>
        <v>X</v>
      </c>
    </row>
    <row r="200" spans="1:3" x14ac:dyDescent="0.35">
      <c r="A200" t="str">
        <f>'Element Specifications'!A80</f>
        <v>Medical_Claims_Line</v>
      </c>
      <c r="B200" t="str">
        <f>'Element Specifications'!C80</f>
        <v>Service_End_Dt_Day</v>
      </c>
      <c r="C200" s="38">
        <f>'Element Specifications'!G80</f>
        <v>0</v>
      </c>
    </row>
    <row r="201" spans="1:3" x14ac:dyDescent="0.35">
      <c r="A201" t="str">
        <f>'Element Specifications'!A81</f>
        <v>Medical_Claims_Line</v>
      </c>
      <c r="B201" t="str">
        <f>'Element Specifications'!C81</f>
        <v>Service_End_Dt_Month</v>
      </c>
      <c r="C201" s="38">
        <f>'Element Specifications'!G81</f>
        <v>0</v>
      </c>
    </row>
    <row r="202" spans="1:3" x14ac:dyDescent="0.35">
      <c r="A202" t="str">
        <f>'Element Specifications'!A82</f>
        <v>Medical_Claims_Line</v>
      </c>
      <c r="B202" t="str">
        <f>'Element Specifications'!C82</f>
        <v>Service_End_Dt_Year</v>
      </c>
      <c r="C202" s="38">
        <f>'Element Specifications'!G82</f>
        <v>0</v>
      </c>
    </row>
    <row r="203" spans="1:3" x14ac:dyDescent="0.35">
      <c r="A203" t="str">
        <f>'Element Specifications'!A72</f>
        <v>Medical_Claims_Line</v>
      </c>
      <c r="B203" t="str">
        <f>'Element Specifications'!C72</f>
        <v>Service_Provider_Composite_ID</v>
      </c>
      <c r="C203" s="38" t="str">
        <f>'Element Specifications'!G72</f>
        <v>X</v>
      </c>
    </row>
    <row r="204" spans="1:3" x14ac:dyDescent="0.35">
      <c r="A204" t="str">
        <f>'Element Specifications'!A105</f>
        <v>Medical_Claims_Line</v>
      </c>
      <c r="B204" t="str">
        <f>'Element Specifications'!C105</f>
        <v>Service_Qty</v>
      </c>
      <c r="C204" s="38" t="str">
        <f>'Element Specifications'!G105</f>
        <v>X</v>
      </c>
    </row>
    <row r="205" spans="1:3" x14ac:dyDescent="0.35">
      <c r="A205" t="str">
        <f>'Element Specifications'!A83</f>
        <v>Medical_Claims_Line</v>
      </c>
      <c r="B205" t="str">
        <f>'Element Specifications'!C83</f>
        <v>Service_Start_Dt</v>
      </c>
      <c r="C205" s="38" t="str">
        <f>'Element Specifications'!G83</f>
        <v>X</v>
      </c>
    </row>
    <row r="206" spans="1:3" x14ac:dyDescent="0.35">
      <c r="A206" t="str">
        <f>'Element Specifications'!A84</f>
        <v>Medical_Claims_Line</v>
      </c>
      <c r="B206" t="str">
        <f>'Element Specifications'!C84</f>
        <v>Service_Start_Dt_Day</v>
      </c>
      <c r="C206" s="38">
        <f>'Element Specifications'!G84</f>
        <v>0</v>
      </c>
    </row>
    <row r="207" spans="1:3" x14ac:dyDescent="0.35">
      <c r="A207" t="str">
        <f>'Element Specifications'!A85</f>
        <v>Medical_Claims_Line</v>
      </c>
      <c r="B207" t="str">
        <f>'Element Specifications'!C85</f>
        <v>Service_Start_Dt_Month</v>
      </c>
      <c r="C207" s="38">
        <f>'Element Specifications'!G85</f>
        <v>0</v>
      </c>
    </row>
    <row r="208" spans="1:3" x14ac:dyDescent="0.35">
      <c r="A208" t="str">
        <f>'Element Specifications'!A86</f>
        <v>Medical_Claims_Line</v>
      </c>
      <c r="B208" t="str">
        <f>'Element Specifications'!C86</f>
        <v>Service_Start_Dt_Year</v>
      </c>
      <c r="C208" s="38">
        <f>'Element Specifications'!G86</f>
        <v>0</v>
      </c>
    </row>
    <row r="209" spans="1:3" x14ac:dyDescent="0.35">
      <c r="A209" t="str">
        <f>'Element Specifications'!A88</f>
        <v>Medical_Claims_Line</v>
      </c>
      <c r="B209" t="str">
        <f>'Element Specifications'!C88</f>
        <v>Allowed_Amt</v>
      </c>
      <c r="C209" s="38" t="str">
        <f>'Element Specifications'!G88</f>
        <v>X</v>
      </c>
    </row>
    <row r="210" spans="1:3" x14ac:dyDescent="0.35">
      <c r="A210" t="str">
        <f>'Element Specifications'!A68</f>
        <v>Medical_Claims_Line</v>
      </c>
      <c r="B210" t="str">
        <f>'Element Specifications'!C68</f>
        <v>Billing_Provider_Composite_ID</v>
      </c>
      <c r="C210" s="38" t="str">
        <f>'Element Specifications'!G68</f>
        <v>X</v>
      </c>
    </row>
    <row r="211" spans="1:3" x14ac:dyDescent="0.35">
      <c r="A211" t="str">
        <f>'Element Specifications'!A98</f>
        <v>Medical_Claims_Line</v>
      </c>
      <c r="B211" t="str">
        <f>'Element Specifications'!C98</f>
        <v>Capitation_Flag</v>
      </c>
      <c r="C211" s="38" t="str">
        <f>'Element Specifications'!G98</f>
        <v>X</v>
      </c>
    </row>
    <row r="212" spans="1:3" x14ac:dyDescent="0.35">
      <c r="A212" t="str">
        <f>'Element Specifications'!A87</f>
        <v>Medical_Claims_Line</v>
      </c>
      <c r="B212" t="str">
        <f>'Element Specifications'!C87</f>
        <v>Charge_Amt</v>
      </c>
      <c r="C212" s="38" t="str">
        <f>'Element Specifications'!G87</f>
        <v>X</v>
      </c>
    </row>
    <row r="213" spans="1:3" x14ac:dyDescent="0.35">
      <c r="A213" t="str">
        <f>'Element Specifications'!A69</f>
        <v>Medical_Claims_Line</v>
      </c>
      <c r="B213" t="str">
        <f>'Element Specifications'!C69</f>
        <v>Claim_ID</v>
      </c>
      <c r="C213" s="38" t="str">
        <f>'Element Specifications'!G69</f>
        <v>X</v>
      </c>
    </row>
    <row r="214" spans="1:3" x14ac:dyDescent="0.35">
      <c r="A214" t="str">
        <f>'Element Specifications'!A103</f>
        <v>Medical_Claims_Line</v>
      </c>
      <c r="B214" t="str">
        <f>'Element Specifications'!C103</f>
        <v>Claim_Status_Cd</v>
      </c>
      <c r="C214" s="38" t="str">
        <f>'Element Specifications'!G103</f>
        <v>X</v>
      </c>
    </row>
    <row r="215" spans="1:3" x14ac:dyDescent="0.35">
      <c r="A215" t="str">
        <f>'Element Specifications'!A89</f>
        <v>Medical_Claims_Line</v>
      </c>
      <c r="B215" t="str">
        <f>'Element Specifications'!C89</f>
        <v>Coinsurance_Amt</v>
      </c>
      <c r="C215" s="38" t="str">
        <f>'Element Specifications'!G89</f>
        <v>X</v>
      </c>
    </row>
    <row r="216" spans="1:3" x14ac:dyDescent="0.35">
      <c r="A216" t="str">
        <f>'Element Specifications'!A90</f>
        <v>Medical_Claims_Line</v>
      </c>
      <c r="B216" t="str">
        <f>'Element Specifications'!C90</f>
        <v>Copay_Amt</v>
      </c>
      <c r="C216" s="38" t="str">
        <f>'Element Specifications'!G90</f>
        <v>X</v>
      </c>
    </row>
    <row r="217" spans="1:3" x14ac:dyDescent="0.35">
      <c r="A217" t="str">
        <f>'Element Specifications'!A73</f>
        <v>Medical_Claims_Line</v>
      </c>
      <c r="B217" t="str">
        <f>'Element Specifications'!C73</f>
        <v>CPT4_Cd</v>
      </c>
      <c r="C217" s="38" t="str">
        <f>'Element Specifications'!G73</f>
        <v>X</v>
      </c>
    </row>
    <row r="218" spans="1:3" x14ac:dyDescent="0.35">
      <c r="A218" t="str">
        <f>'Element Specifications'!A74</f>
        <v>Medical_Claims_Line</v>
      </c>
      <c r="B218" t="str">
        <f>'Element Specifications'!C74</f>
        <v>CPT4_Mod1_Cd</v>
      </c>
      <c r="C218" s="38" t="str">
        <f>'Element Specifications'!G74</f>
        <v>X</v>
      </c>
    </row>
    <row r="219" spans="1:3" x14ac:dyDescent="0.35">
      <c r="A219" t="str">
        <f>'Element Specifications'!A75</f>
        <v>Medical_Claims_Line</v>
      </c>
      <c r="B219" t="str">
        <f>'Element Specifications'!C75</f>
        <v>CPT4_Mod2_Cd</v>
      </c>
      <c r="C219" s="38" t="str">
        <f>'Element Specifications'!G75</f>
        <v>X</v>
      </c>
    </row>
    <row r="220" spans="1:3" x14ac:dyDescent="0.35">
      <c r="A220" t="str">
        <f>'Element Specifications'!A76</f>
        <v>Medical_Claims_Line</v>
      </c>
      <c r="B220" t="str">
        <f>'Element Specifications'!C76</f>
        <v>CPT4_Mod3_Cd</v>
      </c>
      <c r="C220" s="38" t="str">
        <f>'Element Specifications'!G76</f>
        <v>X</v>
      </c>
    </row>
    <row r="221" spans="1:3" x14ac:dyDescent="0.35">
      <c r="A221" t="str">
        <f>'Element Specifications'!A77</f>
        <v>Medical_Claims_Line</v>
      </c>
      <c r="B221" t="str">
        <f>'Element Specifications'!C77</f>
        <v>CPT4_Mod4_Cd</v>
      </c>
      <c r="C221" s="38" t="str">
        <f>'Element Specifications'!G77</f>
        <v>X</v>
      </c>
    </row>
    <row r="222" spans="1:3" x14ac:dyDescent="0.35">
      <c r="A222" t="str">
        <f>'Element Specifications'!A91</f>
        <v>Medical_Claims_Line</v>
      </c>
      <c r="B222" t="str">
        <f>'Element Specifications'!C91</f>
        <v>Deductible_Amt</v>
      </c>
      <c r="C222" s="38" t="str">
        <f>'Element Specifications'!G91</f>
        <v>X</v>
      </c>
    </row>
    <row r="223" spans="1:3" x14ac:dyDescent="0.35">
      <c r="A223" t="str">
        <f>'Element Specifications'!A99</f>
        <v>Medical_Claims_Line</v>
      </c>
      <c r="B223" t="str">
        <f>'Element Specifications'!C99</f>
        <v>Dental_Carrier_Flag</v>
      </c>
      <c r="C223" s="38" t="str">
        <f>'Element Specifications'!G99</f>
        <v>X</v>
      </c>
    </row>
    <row r="224" spans="1:3" x14ac:dyDescent="0.35">
      <c r="A224" t="str">
        <f>'Element Specifications'!A100</f>
        <v>Medical_Claims_Line</v>
      </c>
      <c r="B224" t="str">
        <f>'Element Specifications'!C100</f>
        <v>Dental_Flag</v>
      </c>
      <c r="C224" s="38">
        <f>'Element Specifications'!G100</f>
        <v>0</v>
      </c>
    </row>
    <row r="225" spans="1:3" x14ac:dyDescent="0.35">
      <c r="A225" t="str">
        <f>'Element Specifications'!A121</f>
        <v>Medical_Claims_Procedures</v>
      </c>
      <c r="B225" t="str">
        <f>'Element Specifications'!C121</f>
        <v>ICD_Vers_Flag</v>
      </c>
      <c r="C225" s="38" t="str">
        <f>'Element Specifications'!G121</f>
        <v>X</v>
      </c>
    </row>
    <row r="226" spans="1:3" x14ac:dyDescent="0.35">
      <c r="A226" t="str">
        <f>'Element Specifications'!A122</f>
        <v>Medical_Claims_Procedures</v>
      </c>
      <c r="B226" t="str">
        <f>'Element Specifications'!C122</f>
        <v>Procedure_Cd</v>
      </c>
      <c r="C226" s="38" t="str">
        <f>'Element Specifications'!G122</f>
        <v>X</v>
      </c>
    </row>
    <row r="227" spans="1:3" x14ac:dyDescent="0.35">
      <c r="A227" t="str">
        <f>'Element Specifications'!A124</f>
        <v>Medical_Claims_Procedures</v>
      </c>
      <c r="B227" t="str">
        <f>'Element Specifications'!C124</f>
        <v>Procedure_Dt</v>
      </c>
      <c r="C227" s="38" t="str">
        <f>'Element Specifications'!G124</f>
        <v>X</v>
      </c>
    </row>
    <row r="228" spans="1:3" x14ac:dyDescent="0.35">
      <c r="A228" t="str">
        <f>'Element Specifications'!A125</f>
        <v>Medical_Claims_Procedures</v>
      </c>
      <c r="B228" t="str">
        <f>'Element Specifications'!C125</f>
        <v>Procedure_Dt_Day</v>
      </c>
      <c r="C228" s="38">
        <f>'Element Specifications'!G125</f>
        <v>0</v>
      </c>
    </row>
    <row r="229" spans="1:3" x14ac:dyDescent="0.35">
      <c r="A229" t="str">
        <f>'Element Specifications'!A126</f>
        <v>Medical_Claims_Procedures</v>
      </c>
      <c r="B229" t="str">
        <f>'Element Specifications'!C126</f>
        <v>Procedure_Dt_Month</v>
      </c>
      <c r="C229" s="38">
        <f>'Element Specifications'!G126</f>
        <v>0</v>
      </c>
    </row>
    <row r="230" spans="1:3" x14ac:dyDescent="0.35">
      <c r="A230" t="str">
        <f>'Element Specifications'!A127</f>
        <v>Medical_Claims_Procedures</v>
      </c>
      <c r="B230" t="str">
        <f>'Element Specifications'!C127</f>
        <v>Procedure_Dt_Year</v>
      </c>
      <c r="C230" s="38">
        <f>'Element Specifications'!G127</f>
        <v>0</v>
      </c>
    </row>
    <row r="231" spans="1:3" x14ac:dyDescent="0.35">
      <c r="A231" t="str">
        <f>'Element Specifications'!A123</f>
        <v>Medical_Claims_Procedures</v>
      </c>
      <c r="B231" t="str">
        <f>'Element Specifications'!C123</f>
        <v>Seq_Num</v>
      </c>
      <c r="C231" s="38" t="str">
        <f>'Element Specifications'!G123</f>
        <v>X</v>
      </c>
    </row>
    <row r="232" spans="1:3" x14ac:dyDescent="0.35">
      <c r="A232" t="str">
        <f>'Element Specifications'!A120</f>
        <v>Medical_Claims_Procedures</v>
      </c>
      <c r="B232" t="str">
        <f>'Element Specifications'!C120</f>
        <v>Claim_ID</v>
      </c>
      <c r="C232" s="38" t="str">
        <f>'Element Specifications'!G120</f>
        <v>X</v>
      </c>
    </row>
    <row r="233" spans="1:3" x14ac:dyDescent="0.35">
      <c r="A233" t="str">
        <f>'Element Specifications'!A231</f>
        <v>Member</v>
      </c>
      <c r="B233" t="str">
        <f>'Element Specifications'!C231</f>
        <v>Ethnicity_1_Cd</v>
      </c>
      <c r="C233" s="38" t="str">
        <f>'Element Specifications'!G231</f>
        <v>X</v>
      </c>
    </row>
    <row r="234" spans="1:3" x14ac:dyDescent="0.35">
      <c r="A234" t="str">
        <f>'Element Specifications'!A232</f>
        <v>Member</v>
      </c>
      <c r="B234" t="str">
        <f>'Element Specifications'!C232</f>
        <v>Ethnicity_2_Cd</v>
      </c>
      <c r="C234" s="38" t="str">
        <f>'Element Specifications'!G232</f>
        <v>X</v>
      </c>
    </row>
    <row r="235" spans="1:3" x14ac:dyDescent="0.35">
      <c r="A235" t="str">
        <f>'Element Specifications'!A233</f>
        <v>Member</v>
      </c>
      <c r="B235" t="str">
        <f>'Element Specifications'!C233</f>
        <v>Hispanic_Ind</v>
      </c>
      <c r="C235" s="38" t="str">
        <f>'Element Specifications'!G233</f>
        <v>X</v>
      </c>
    </row>
    <row r="236" spans="1:3" x14ac:dyDescent="0.35">
      <c r="A236" t="str">
        <f>'Element Specifications'!A224</f>
        <v>Member</v>
      </c>
      <c r="B236" t="str">
        <f>'Element Specifications'!C224</f>
        <v>Member_City_Nm</v>
      </c>
      <c r="C236" s="38">
        <f>'Element Specifications'!G224</f>
        <v>0</v>
      </c>
    </row>
    <row r="237" spans="1:3" x14ac:dyDescent="0.35">
      <c r="A237" t="str">
        <f>'Element Specifications'!A220</f>
        <v>Member</v>
      </c>
      <c r="B237" t="str">
        <f>'Element Specifications'!C220</f>
        <v>Member_DOB</v>
      </c>
      <c r="C237" s="38">
        <f>'Element Specifications'!G220</f>
        <v>0</v>
      </c>
    </row>
    <row r="238" spans="1:3" x14ac:dyDescent="0.35">
      <c r="A238" t="str">
        <f>'Element Specifications'!A221</f>
        <v>Member</v>
      </c>
      <c r="B238" t="str">
        <f>'Element Specifications'!C221</f>
        <v>Member_DOB_Day</v>
      </c>
      <c r="C238" s="38">
        <f>'Element Specifications'!G221</f>
        <v>0</v>
      </c>
    </row>
    <row r="239" spans="1:3" x14ac:dyDescent="0.35">
      <c r="A239" t="str">
        <f>'Element Specifications'!A222</f>
        <v>Member</v>
      </c>
      <c r="B239" t="str">
        <f>'Element Specifications'!C222</f>
        <v>Member_DOB_Month</v>
      </c>
      <c r="C239" s="38">
        <f>'Element Specifications'!G222</f>
        <v>0</v>
      </c>
    </row>
    <row r="240" spans="1:3" x14ac:dyDescent="0.35">
      <c r="A240" t="str">
        <f>'Element Specifications'!A223</f>
        <v>Member</v>
      </c>
      <c r="B240" t="str">
        <f>'Element Specifications'!C223</f>
        <v>Member_DOB_Year</v>
      </c>
      <c r="C240" s="38" t="str">
        <f>'Element Specifications'!G223</f>
        <v>X</v>
      </c>
    </row>
    <row r="241" spans="1:3" x14ac:dyDescent="0.35">
      <c r="A241" t="str">
        <f>'Element Specifications'!A234</f>
        <v>Member</v>
      </c>
      <c r="B241" t="str">
        <f>'Element Specifications'!C234</f>
        <v>Member_Gender_Cd</v>
      </c>
      <c r="C241" s="38" t="str">
        <f>'Element Specifications'!G234</f>
        <v>X</v>
      </c>
    </row>
    <row r="242" spans="1:3" x14ac:dyDescent="0.35">
      <c r="A242" t="str">
        <f>'Element Specifications'!A229</f>
        <v>Member</v>
      </c>
      <c r="B242" t="str">
        <f>'Element Specifications'!C229</f>
        <v>Member_HSR</v>
      </c>
      <c r="C242" s="38" t="str">
        <f>'Element Specifications'!G229</f>
        <v>X</v>
      </c>
    </row>
    <row r="243" spans="1:3" x14ac:dyDescent="0.35">
      <c r="A243" t="str">
        <f>'Element Specifications'!A219</f>
        <v>Member</v>
      </c>
      <c r="B243" t="str">
        <f>'Element Specifications'!C219</f>
        <v>Member_ID</v>
      </c>
      <c r="C243" s="38" t="str">
        <f>'Element Specifications'!G219</f>
        <v>X</v>
      </c>
    </row>
    <row r="244" spans="1:3" x14ac:dyDescent="0.35">
      <c r="A244" t="str">
        <f>'Element Specifications'!A225</f>
        <v>Member</v>
      </c>
      <c r="B244" t="str">
        <f>'Element Specifications'!C225</f>
        <v>Member_State_Cd</v>
      </c>
      <c r="C244" s="38">
        <f>'Element Specifications'!G225</f>
        <v>0</v>
      </c>
    </row>
    <row r="245" spans="1:3" x14ac:dyDescent="0.35">
      <c r="A245" t="str">
        <f>'Element Specifications'!A226</f>
        <v>Member</v>
      </c>
      <c r="B245" t="str">
        <f>'Element Specifications'!C226</f>
        <v>Member_Street_Address_Cd</v>
      </c>
      <c r="C245" s="38">
        <f>'Element Specifications'!G226</f>
        <v>0</v>
      </c>
    </row>
    <row r="246" spans="1:3" x14ac:dyDescent="0.35">
      <c r="A246" t="str">
        <f>'Element Specifications'!A235</f>
        <v>Member</v>
      </c>
      <c r="B246" t="str">
        <f>'Element Specifications'!C235</f>
        <v>Member_Subscriber_Rlp_Cd</v>
      </c>
      <c r="C246" s="38" t="str">
        <f>'Element Specifications'!G235</f>
        <v>X</v>
      </c>
    </row>
    <row r="247" spans="1:3" x14ac:dyDescent="0.35">
      <c r="A247" t="str">
        <f>'Element Specifications'!A227</f>
        <v>Member</v>
      </c>
      <c r="B247" t="str">
        <f>'Element Specifications'!C227</f>
        <v>Member_Zip_Cd</v>
      </c>
      <c r="C247" s="38">
        <f>'Element Specifications'!G227</f>
        <v>0</v>
      </c>
    </row>
    <row r="248" spans="1:3" x14ac:dyDescent="0.35">
      <c r="A248" t="str">
        <f>'Element Specifications'!A228</f>
        <v>Member</v>
      </c>
      <c r="B248" t="str">
        <f>'Element Specifications'!C228</f>
        <v>Member_Zip_Cd_3_Digit</v>
      </c>
      <c r="C248" s="38">
        <f>'Element Specifications'!G228</f>
        <v>0</v>
      </c>
    </row>
    <row r="249" spans="1:3" x14ac:dyDescent="0.35">
      <c r="A249" t="str">
        <f>'Element Specifications'!A236</f>
        <v>Member</v>
      </c>
      <c r="B249" t="str">
        <f>'Element Specifications'!C236</f>
        <v>Other_Ethnicity</v>
      </c>
      <c r="C249" s="38" t="str">
        <f>'Element Specifications'!G236</f>
        <v>X</v>
      </c>
    </row>
    <row r="250" spans="1:3" x14ac:dyDescent="0.35">
      <c r="A250" t="str">
        <f>'Element Specifications'!A237</f>
        <v>Member</v>
      </c>
      <c r="B250" t="str">
        <f>'Element Specifications'!C237</f>
        <v>Other_Race</v>
      </c>
      <c r="C250" s="38" t="str">
        <f>'Element Specifications'!G237</f>
        <v>X</v>
      </c>
    </row>
    <row r="251" spans="1:3" x14ac:dyDescent="0.35">
      <c r="A251" t="str">
        <f>'Element Specifications'!A238</f>
        <v>Member</v>
      </c>
      <c r="B251" t="str">
        <f>'Element Specifications'!C238</f>
        <v>Payer_Cd</v>
      </c>
      <c r="C251" s="38">
        <f>'Element Specifications'!G238</f>
        <v>0</v>
      </c>
    </row>
    <row r="252" spans="1:3" x14ac:dyDescent="0.35">
      <c r="A252" t="str">
        <f>'Element Specifications'!A239</f>
        <v>Member</v>
      </c>
      <c r="B252" t="str">
        <f>'Element Specifications'!C239</f>
        <v>Race_1_Cd</v>
      </c>
      <c r="C252" s="38" t="str">
        <f>'Element Specifications'!G239</f>
        <v>X</v>
      </c>
    </row>
    <row r="253" spans="1:3" x14ac:dyDescent="0.35">
      <c r="A253" t="str">
        <f>'Element Specifications'!A240</f>
        <v>Member</v>
      </c>
      <c r="B253" t="str">
        <f>'Element Specifications'!C240</f>
        <v>Race_2_Cd</v>
      </c>
      <c r="C253" s="38" t="str">
        <f>'Element Specifications'!G240</f>
        <v>X</v>
      </c>
    </row>
    <row r="254" spans="1:3" x14ac:dyDescent="0.35">
      <c r="A254" t="str">
        <f>'Element Specifications'!A251</f>
        <v>Member_Composite</v>
      </c>
      <c r="B254" t="str">
        <f>'Element Specifications'!C251</f>
        <v>Ethnicity_1_Cd</v>
      </c>
      <c r="C254" s="38" t="str">
        <f>'Element Specifications'!G251</f>
        <v>X</v>
      </c>
    </row>
    <row r="255" spans="1:3" x14ac:dyDescent="0.35">
      <c r="A255" t="str">
        <f>'Element Specifications'!A252</f>
        <v>Member_Composite</v>
      </c>
      <c r="B255" t="str">
        <f>'Element Specifications'!C252</f>
        <v>Ethnicity_2_Cd</v>
      </c>
      <c r="C255" s="38" t="str">
        <f>'Element Specifications'!G252</f>
        <v>X</v>
      </c>
    </row>
    <row r="256" spans="1:3" x14ac:dyDescent="0.35">
      <c r="A256" t="str">
        <f>'Element Specifications'!A253</f>
        <v>Member_Composite</v>
      </c>
      <c r="B256" t="str">
        <f>'Element Specifications'!C253</f>
        <v>Hispanic_Ind</v>
      </c>
      <c r="C256" s="38" t="str">
        <f>'Element Specifications'!G253</f>
        <v>X</v>
      </c>
    </row>
    <row r="257" spans="1:3" x14ac:dyDescent="0.35">
      <c r="A257" t="str">
        <f>'Element Specifications'!A241</f>
        <v>Member_Composite</v>
      </c>
      <c r="B257" t="str">
        <f>'Element Specifications'!C241</f>
        <v>Member_Composite_ID</v>
      </c>
      <c r="C257" s="38" t="str">
        <f>'Element Specifications'!G241</f>
        <v>X</v>
      </c>
    </row>
    <row r="258" spans="1:3" x14ac:dyDescent="0.35">
      <c r="A258" t="str">
        <f>'Element Specifications'!A242</f>
        <v>Member_Composite</v>
      </c>
      <c r="B258" t="str">
        <f>'Element Specifications'!C242</f>
        <v>Member_DOB</v>
      </c>
      <c r="C258" s="38">
        <f>'Element Specifications'!G242</f>
        <v>0</v>
      </c>
    </row>
    <row r="259" spans="1:3" x14ac:dyDescent="0.35">
      <c r="A259" t="str">
        <f>'Element Specifications'!A243</f>
        <v>Member_Composite</v>
      </c>
      <c r="B259" t="str">
        <f>'Element Specifications'!C243</f>
        <v>Member_DOB_Day</v>
      </c>
      <c r="C259" s="38">
        <f>'Element Specifications'!G243</f>
        <v>0</v>
      </c>
    </row>
    <row r="260" spans="1:3" x14ac:dyDescent="0.35">
      <c r="A260" t="str">
        <f>'Element Specifications'!A244</f>
        <v>Member_Composite</v>
      </c>
      <c r="B260" t="str">
        <f>'Element Specifications'!C244</f>
        <v>Member_DOB_Month</v>
      </c>
      <c r="C260" s="38">
        <f>'Element Specifications'!G244</f>
        <v>0</v>
      </c>
    </row>
    <row r="261" spans="1:3" x14ac:dyDescent="0.35">
      <c r="A261" t="str">
        <f>'Element Specifications'!A245</f>
        <v>Member_Composite</v>
      </c>
      <c r="B261" t="str">
        <f>'Element Specifications'!C245</f>
        <v>Member_DOB_Year</v>
      </c>
      <c r="C261" s="38" t="str">
        <f>'Element Specifications'!G245</f>
        <v>X</v>
      </c>
    </row>
    <row r="262" spans="1:3" x14ac:dyDescent="0.35">
      <c r="A262" t="str">
        <f>'Element Specifications'!A254</f>
        <v>Member_Composite</v>
      </c>
      <c r="B262" t="str">
        <f>'Element Specifications'!C254</f>
        <v>Member_Gender_Cd</v>
      </c>
      <c r="C262" s="38" t="str">
        <f>'Element Specifications'!G254</f>
        <v>X</v>
      </c>
    </row>
    <row r="263" spans="1:3" x14ac:dyDescent="0.35">
      <c r="A263" t="str">
        <f>'Element Specifications'!A249</f>
        <v>Member_Composite</v>
      </c>
      <c r="B263" t="str">
        <f>'Element Specifications'!C249</f>
        <v>Member_HSR</v>
      </c>
      <c r="C263" s="38" t="str">
        <f>'Element Specifications'!G249</f>
        <v>X</v>
      </c>
    </row>
    <row r="264" spans="1:3" x14ac:dyDescent="0.35">
      <c r="A264" t="str">
        <f>'Element Specifications'!A246</f>
        <v>Member_Composite</v>
      </c>
      <c r="B264" t="str">
        <f>'Element Specifications'!C246</f>
        <v>Member_State_Cd</v>
      </c>
      <c r="C264" s="38">
        <f>'Element Specifications'!G246</f>
        <v>0</v>
      </c>
    </row>
    <row r="265" spans="1:3" x14ac:dyDescent="0.35">
      <c r="A265" t="str">
        <f>'Element Specifications'!A255</f>
        <v>Member_Composite</v>
      </c>
      <c r="B265" t="str">
        <f>'Element Specifications'!C255</f>
        <v>Member_Subscriber_Rlp_Cd</v>
      </c>
      <c r="C265" s="38" t="str">
        <f>'Element Specifications'!G255</f>
        <v>X</v>
      </c>
    </row>
    <row r="266" spans="1:3" x14ac:dyDescent="0.35">
      <c r="A266" t="str">
        <f>'Element Specifications'!A247</f>
        <v>Member_Composite</v>
      </c>
      <c r="B266" t="str">
        <f>'Element Specifications'!C247</f>
        <v>Member_Zip_Cd</v>
      </c>
      <c r="C266" s="38">
        <f>'Element Specifications'!G247</f>
        <v>0</v>
      </c>
    </row>
    <row r="267" spans="1:3" x14ac:dyDescent="0.35">
      <c r="A267" t="str">
        <f>'Element Specifications'!A248</f>
        <v>Member_Composite</v>
      </c>
      <c r="B267" t="str">
        <f>'Element Specifications'!C248</f>
        <v>Member_Zip_Cd_3_Digit</v>
      </c>
      <c r="C267" s="38">
        <f>'Element Specifications'!G248</f>
        <v>0</v>
      </c>
    </row>
    <row r="268" spans="1:3" x14ac:dyDescent="0.35">
      <c r="A268" t="str">
        <f>'Element Specifications'!A256</f>
        <v>Member_Composite</v>
      </c>
      <c r="B268" t="str">
        <f>'Element Specifications'!C256</f>
        <v>Other_Ethnicity</v>
      </c>
      <c r="C268" s="38" t="str">
        <f>'Element Specifications'!G256</f>
        <v>X</v>
      </c>
    </row>
    <row r="269" spans="1:3" x14ac:dyDescent="0.35">
      <c r="A269" t="str">
        <f>'Element Specifications'!A257</f>
        <v>Member_Composite</v>
      </c>
      <c r="B269" t="str">
        <f>'Element Specifications'!C257</f>
        <v>Other_Race</v>
      </c>
      <c r="C269" s="38" t="str">
        <f>'Element Specifications'!G257</f>
        <v>X</v>
      </c>
    </row>
    <row r="270" spans="1:3" x14ac:dyDescent="0.35">
      <c r="A270" t="str">
        <f>'Element Specifications'!A258</f>
        <v>Member_Composite</v>
      </c>
      <c r="B270" t="str">
        <f>'Element Specifications'!C258</f>
        <v>Race_1_Cd</v>
      </c>
      <c r="C270" s="38" t="str">
        <f>'Element Specifications'!G258</f>
        <v>X</v>
      </c>
    </row>
    <row r="271" spans="1:3" x14ac:dyDescent="0.35">
      <c r="A271" t="str">
        <f>'Element Specifications'!A259</f>
        <v>Member_Composite</v>
      </c>
      <c r="B271" t="str">
        <f>'Element Specifications'!C259</f>
        <v>Race_2_Cd</v>
      </c>
      <c r="C271" s="38" t="str">
        <f>'Element Specifications'!G259</f>
        <v>X</v>
      </c>
    </row>
    <row r="272" spans="1:3" x14ac:dyDescent="0.35">
      <c r="A272" t="str">
        <f>'Element Specifications'!A210</f>
        <v>Member_Eligibility</v>
      </c>
      <c r="B272" t="str">
        <f>'Element Specifications'!C210</f>
        <v>ERISA_Ind</v>
      </c>
      <c r="C272" s="38" t="str">
        <f>'Element Specifications'!G210</f>
        <v>x</v>
      </c>
    </row>
    <row r="273" spans="1:3" x14ac:dyDescent="0.35">
      <c r="A273" t="str">
        <f>'Element Specifications'!A211</f>
        <v>Member_Eligibility</v>
      </c>
      <c r="B273" t="str">
        <f>'Element Specifications'!C211</f>
        <v>Exchange_Offering</v>
      </c>
      <c r="C273" s="38" t="str">
        <f>'Element Specifications'!G211</f>
        <v>x</v>
      </c>
    </row>
    <row r="274" spans="1:3" x14ac:dyDescent="0.35">
      <c r="A274" t="str">
        <f>'Element Specifications'!A212</f>
        <v>Member_Eligibility</v>
      </c>
      <c r="B274" t="str">
        <f>'Element Specifications'!C212</f>
        <v>Grandfather_Status</v>
      </c>
      <c r="C274" s="38" t="str">
        <f>'Element Specifications'!G212</f>
        <v>x</v>
      </c>
    </row>
    <row r="275" spans="1:3" x14ac:dyDescent="0.35">
      <c r="A275" t="str">
        <f>'Element Specifications'!A213</f>
        <v>Member_Eligibility</v>
      </c>
      <c r="B275" t="str">
        <f>'Element Specifications'!C213</f>
        <v>Group_Size</v>
      </c>
      <c r="C275" s="38" t="str">
        <f>'Element Specifications'!G213</f>
        <v>x</v>
      </c>
    </row>
    <row r="276" spans="1:3" x14ac:dyDescent="0.35">
      <c r="A276" t="str">
        <f>'Element Specifications'!A214</f>
        <v>Member_Eligibility</v>
      </c>
      <c r="B276" t="str">
        <f>'Element Specifications'!C214</f>
        <v>High_Deductible_Health_Savings_Account_Plan</v>
      </c>
      <c r="C276" s="38" t="str">
        <f>'Element Specifications'!G214</f>
        <v>x</v>
      </c>
    </row>
    <row r="277" spans="1:3" x14ac:dyDescent="0.35">
      <c r="A277" t="str">
        <f>'Element Specifications'!A202</f>
        <v>Member_Eligibility</v>
      </c>
      <c r="B277" t="str">
        <f>'Element Specifications'!C202</f>
        <v>Insurance_Product_Type_Cd</v>
      </c>
      <c r="C277" s="38" t="str">
        <f>'Element Specifications'!G202</f>
        <v>x</v>
      </c>
    </row>
    <row r="278" spans="1:3" x14ac:dyDescent="0.35">
      <c r="A278" t="str">
        <f>'Element Specifications'!A203</f>
        <v>Member_Eligibility</v>
      </c>
      <c r="B278" t="str">
        <f>'Element Specifications'!C203</f>
        <v>Insurance_Product_Type_Desc</v>
      </c>
      <c r="C278" s="38" t="str">
        <f>'Element Specifications'!G203</f>
        <v>x</v>
      </c>
    </row>
    <row r="279" spans="1:3" x14ac:dyDescent="0.35">
      <c r="A279" t="str">
        <f>'Element Specifications'!A215</f>
        <v>Member_Eligibility</v>
      </c>
      <c r="B279" t="str">
        <f>'Element Specifications'!C215</f>
        <v>Metallic_Value</v>
      </c>
      <c r="C279" s="38" t="str">
        <f>'Element Specifications'!G215</f>
        <v>x</v>
      </c>
    </row>
    <row r="280" spans="1:3" x14ac:dyDescent="0.35">
      <c r="A280" t="str">
        <f>'Element Specifications'!A216</f>
        <v>Member_Eligibility</v>
      </c>
      <c r="B280" t="str">
        <f>'Element Specifications'!C216</f>
        <v>Metallic_Value_Desc</v>
      </c>
      <c r="C280" s="38" t="str">
        <f>'Element Specifications'!G216</f>
        <v>x</v>
      </c>
    </row>
    <row r="281" spans="1:3" x14ac:dyDescent="0.35">
      <c r="A281" t="str">
        <f>'Element Specifications'!A190</f>
        <v>Member_Eligibility</v>
      </c>
      <c r="B281" t="str">
        <f>'Element Specifications'!C190</f>
        <v>Plan_Effective_Dt</v>
      </c>
      <c r="C281" s="38">
        <f>'Element Specifications'!G190</f>
        <v>0</v>
      </c>
    </row>
    <row r="282" spans="1:3" x14ac:dyDescent="0.35">
      <c r="A282" t="str">
        <f>'Element Specifications'!A191</f>
        <v>Member_Eligibility</v>
      </c>
      <c r="B282" t="str">
        <f>'Element Specifications'!C191</f>
        <v>Plan_Effective_Dt_Day</v>
      </c>
      <c r="C282" s="38">
        <f>'Element Specifications'!G191</f>
        <v>0</v>
      </c>
    </row>
    <row r="283" spans="1:3" x14ac:dyDescent="0.35">
      <c r="A283" t="str">
        <f>'Element Specifications'!A192</f>
        <v>Member_Eligibility</v>
      </c>
      <c r="B283" t="str">
        <f>'Element Specifications'!C192</f>
        <v>Plan_Effective_Dt_Month</v>
      </c>
      <c r="C283" s="38">
        <f>'Element Specifications'!G192</f>
        <v>0</v>
      </c>
    </row>
    <row r="284" spans="1:3" x14ac:dyDescent="0.35">
      <c r="A284" t="str">
        <f>'Element Specifications'!A193</f>
        <v>Member_Eligibility</v>
      </c>
      <c r="B284" t="str">
        <f>'Element Specifications'!C193</f>
        <v>Plan_Effective_Dt_Year</v>
      </c>
      <c r="C284" s="38" t="str">
        <f>'Element Specifications'!G193</f>
        <v>x</v>
      </c>
    </row>
    <row r="285" spans="1:3" x14ac:dyDescent="0.35">
      <c r="A285" t="str">
        <f>'Element Specifications'!A194</f>
        <v>Member_Eligibility</v>
      </c>
      <c r="B285" t="str">
        <f>'Element Specifications'!C194</f>
        <v>Plan_Term_Dt</v>
      </c>
      <c r="C285" s="38">
        <f>'Element Specifications'!G194</f>
        <v>0</v>
      </c>
    </row>
    <row r="286" spans="1:3" x14ac:dyDescent="0.35">
      <c r="A286" t="str">
        <f>'Element Specifications'!A195</f>
        <v>Member_Eligibility</v>
      </c>
      <c r="B286" t="str">
        <f>'Element Specifications'!C195</f>
        <v>Plan_Term_Dt_Day</v>
      </c>
      <c r="C286" s="38">
        <f>'Element Specifications'!G195</f>
        <v>0</v>
      </c>
    </row>
    <row r="287" spans="1:3" x14ac:dyDescent="0.35">
      <c r="A287" t="str">
        <f>'Element Specifications'!A196</f>
        <v>Member_Eligibility</v>
      </c>
      <c r="B287" t="str">
        <f>'Element Specifications'!C196</f>
        <v>Plan_Term_Dt_Month</v>
      </c>
      <c r="C287" s="38">
        <f>'Element Specifications'!G196</f>
        <v>0</v>
      </c>
    </row>
    <row r="288" spans="1:3" x14ac:dyDescent="0.35">
      <c r="A288" t="str">
        <f>'Element Specifications'!A197</f>
        <v>Member_Eligibility</v>
      </c>
      <c r="B288" t="str">
        <f>'Element Specifications'!C197</f>
        <v>Plan_Term_Dt_Year</v>
      </c>
      <c r="C288" s="38" t="str">
        <f>'Element Specifications'!G197</f>
        <v>x</v>
      </c>
    </row>
    <row r="289" spans="1:3" x14ac:dyDescent="0.35">
      <c r="A289" t="str">
        <f>'Element Specifications'!A207</f>
        <v>Member_Eligibility</v>
      </c>
      <c r="B289" t="str">
        <f>'Element Specifications'!C207</f>
        <v>Prescription_Drug_Coverage_Flag</v>
      </c>
      <c r="C289" s="38" t="str">
        <f>'Element Specifications'!G207</f>
        <v>x</v>
      </c>
    </row>
    <row r="290" spans="1:3" x14ac:dyDescent="0.35">
      <c r="A290" t="str">
        <f>'Element Specifications'!A208</f>
        <v>Member_Eligibility</v>
      </c>
      <c r="B290" t="str">
        <f>'Element Specifications'!C208</f>
        <v>Primary_Insurance_Ind</v>
      </c>
      <c r="C290" s="38" t="str">
        <f>'Element Specifications'!G208</f>
        <v>x</v>
      </c>
    </row>
    <row r="291" spans="1:3" x14ac:dyDescent="0.35">
      <c r="A291" t="str">
        <f>'Element Specifications'!A217</f>
        <v>Member_Eligibility</v>
      </c>
      <c r="B291" t="str">
        <f>'Element Specifications'!C217</f>
        <v>Risk_Basis</v>
      </c>
      <c r="C291" s="38" t="str">
        <f>'Element Specifications'!G217</f>
        <v>x</v>
      </c>
    </row>
    <row r="292" spans="1:3" x14ac:dyDescent="0.35">
      <c r="A292" t="str">
        <f>'Element Specifications'!A260</f>
        <v>Member_to_Member_Composite_Crosswalk</v>
      </c>
      <c r="B292" t="str">
        <f>'Element Specifications'!C260</f>
        <v>Member_Composite_ID</v>
      </c>
      <c r="C292" s="38" t="str">
        <f>'Element Specifications'!G260</f>
        <v>X</v>
      </c>
    </row>
    <row r="293" spans="1:3" x14ac:dyDescent="0.35">
      <c r="A293" t="str">
        <f>'Element Specifications'!A261</f>
        <v>Member_to_Member_Composite_Crosswalk</v>
      </c>
      <c r="B293" t="str">
        <f>'Element Specifications'!C261</f>
        <v>Member_ID</v>
      </c>
      <c r="C293" s="38" t="str">
        <f>'Element Specifications'!G261</f>
        <v>X</v>
      </c>
    </row>
    <row r="294" spans="1:3" x14ac:dyDescent="0.35">
      <c r="A294" t="str">
        <f>'Element Specifications'!A262</f>
        <v>Member_to_Member_Composite_Crosswalk</v>
      </c>
      <c r="B294" t="str">
        <f>'Element Specifications'!C262</f>
        <v>Effective_Date</v>
      </c>
      <c r="C294" s="38" t="str">
        <f>'Element Specifications'!G262</f>
        <v>X</v>
      </c>
    </row>
    <row r="295" spans="1:3" x14ac:dyDescent="0.35">
      <c r="A295" t="str">
        <f>'Element Specifications'!A279</f>
        <v>Pharmacy_Claims_Header</v>
      </c>
      <c r="B295" t="str">
        <f>'Element Specifications'!C279</f>
        <v>Allowed_Amt</v>
      </c>
      <c r="C295" s="38" t="str">
        <f>'Element Specifications'!G279</f>
        <v>X</v>
      </c>
    </row>
    <row r="296" spans="1:3" x14ac:dyDescent="0.35">
      <c r="A296" t="str">
        <f>'Element Specifications'!A280</f>
        <v>Pharmacy_Claims_Header</v>
      </c>
      <c r="B296" t="str">
        <f>'Element Specifications'!C280</f>
        <v>Charge_Amt</v>
      </c>
      <c r="C296" s="38" t="str">
        <f>'Element Specifications'!G280</f>
        <v>X</v>
      </c>
    </row>
    <row r="297" spans="1:3" x14ac:dyDescent="0.35">
      <c r="A297" t="str">
        <f>'Element Specifications'!A263</f>
        <v>Pharmacy_Claims_Header</v>
      </c>
      <c r="B297" t="str">
        <f>'Element Specifications'!C263</f>
        <v>Claim_ID</v>
      </c>
      <c r="C297" s="38" t="str">
        <f>'Element Specifications'!G263</f>
        <v>X</v>
      </c>
    </row>
    <row r="298" spans="1:3" x14ac:dyDescent="0.35">
      <c r="A298" t="str">
        <f>'Element Specifications'!A290</f>
        <v>Pharmacy_Claims_Header</v>
      </c>
      <c r="B298" t="str">
        <f>'Element Specifications'!C290</f>
        <v>Claim_Status_Cd</v>
      </c>
      <c r="C298" s="38" t="str">
        <f>'Element Specifications'!G290</f>
        <v>X</v>
      </c>
    </row>
    <row r="299" spans="1:3" x14ac:dyDescent="0.35">
      <c r="A299" t="str">
        <f>'Element Specifications'!A291</f>
        <v>Pharmacy_Claims_Header</v>
      </c>
      <c r="B299" t="str">
        <f>'Element Specifications'!C291</f>
        <v>Claim_Type_Cd</v>
      </c>
      <c r="C299" s="38" t="str">
        <f>'Element Specifications'!G291</f>
        <v>X</v>
      </c>
    </row>
    <row r="300" spans="1:3" x14ac:dyDescent="0.35">
      <c r="A300" t="str">
        <f>'Element Specifications'!A292</f>
        <v>Pharmacy_Claims_Header</v>
      </c>
      <c r="B300" t="str">
        <f>'Element Specifications'!C292</f>
        <v>COB_Flag</v>
      </c>
      <c r="C300" s="38" t="str">
        <f>'Element Specifications'!G292</f>
        <v>X</v>
      </c>
    </row>
    <row r="301" spans="1:3" x14ac:dyDescent="0.35">
      <c r="A301" t="str">
        <f>'Element Specifications'!A281</f>
        <v>Pharmacy_Claims_Header</v>
      </c>
      <c r="B301" t="str">
        <f>'Element Specifications'!C281</f>
        <v>Coinsurance_Amt</v>
      </c>
      <c r="C301" s="38" t="str">
        <f>'Element Specifications'!G281</f>
        <v>X</v>
      </c>
    </row>
    <row r="302" spans="1:3" x14ac:dyDescent="0.35">
      <c r="A302" t="str">
        <f>'Element Specifications'!A282</f>
        <v>Pharmacy_Claims_Header</v>
      </c>
      <c r="B302" t="str">
        <f>'Element Specifications'!C282</f>
        <v>Copay_Amt</v>
      </c>
      <c r="C302" s="38" t="str">
        <f>'Element Specifications'!G282</f>
        <v>X</v>
      </c>
    </row>
    <row r="303" spans="1:3" x14ac:dyDescent="0.35">
      <c r="A303" t="str">
        <f>'Element Specifications'!A283</f>
        <v>Pharmacy_Claims_Header</v>
      </c>
      <c r="B303" t="str">
        <f>'Element Specifications'!C283</f>
        <v>Deductible_Amt</v>
      </c>
      <c r="C303" s="38" t="str">
        <f>'Element Specifications'!G283</f>
        <v>X</v>
      </c>
    </row>
    <row r="304" spans="1:3" x14ac:dyDescent="0.35">
      <c r="A304" t="str">
        <f>'Element Specifications'!A293</f>
        <v>Pharmacy_Claims_Header</v>
      </c>
      <c r="B304" t="str">
        <f>'Element Specifications'!C293</f>
        <v>Insurance_Product_Type_Cd</v>
      </c>
      <c r="C304" s="38" t="str">
        <f>'Element Specifications'!G293</f>
        <v>X</v>
      </c>
    </row>
    <row r="305" spans="1:3" x14ac:dyDescent="0.35">
      <c r="A305" t="str">
        <f>'Element Specifications'!A294</f>
        <v>Pharmacy_Claims_Header</v>
      </c>
      <c r="B305" t="str">
        <f>'Element Specifications'!C294</f>
        <v>Insurance_Product_Type_Desc</v>
      </c>
      <c r="C305" s="38" t="str">
        <f>'Element Specifications'!G294</f>
        <v>X</v>
      </c>
    </row>
    <row r="306" spans="1:3" x14ac:dyDescent="0.35">
      <c r="A306" t="str">
        <f>'Element Specifications'!A295</f>
        <v>Pharmacy_Claims_Header</v>
      </c>
      <c r="B306" t="str">
        <f>'Element Specifications'!C295</f>
        <v>Line_of_Business_Cd</v>
      </c>
      <c r="C306" s="38" t="str">
        <f>'Element Specifications'!G295</f>
        <v>X</v>
      </c>
    </row>
    <row r="307" spans="1:3" x14ac:dyDescent="0.35">
      <c r="A307" t="str">
        <f>'Element Specifications'!A296</f>
        <v>Pharmacy_Claims_Header</v>
      </c>
      <c r="B307" t="str">
        <f>'Element Specifications'!C296</f>
        <v>Member_Age_Days</v>
      </c>
      <c r="C307" s="38">
        <f>'Element Specifications'!G296</f>
        <v>0</v>
      </c>
    </row>
    <row r="308" spans="1:3" x14ac:dyDescent="0.35">
      <c r="A308" t="str">
        <f>'Element Specifications'!A297</f>
        <v>Pharmacy_Claims_Header</v>
      </c>
      <c r="B308" t="str">
        <f>'Element Specifications'!C297</f>
        <v>Member_Age_Years</v>
      </c>
      <c r="C308" s="38" t="str">
        <f>'Element Specifications'!G297</f>
        <v>X</v>
      </c>
    </row>
    <row r="309" spans="1:3" x14ac:dyDescent="0.35">
      <c r="A309" t="str">
        <f>'Element Specifications'!A298</f>
        <v>Pharmacy_Claims_Header</v>
      </c>
      <c r="B309" t="str">
        <f>'Element Specifications'!C298</f>
        <v>Member_Age_Years_YE</v>
      </c>
      <c r="C309" s="38">
        <f>'Element Specifications'!G298</f>
        <v>0</v>
      </c>
    </row>
    <row r="310" spans="1:3" x14ac:dyDescent="0.35">
      <c r="A310" t="str">
        <f>'Element Specifications'!A264</f>
        <v>Pharmacy_Claims_Header</v>
      </c>
      <c r="B310" t="str">
        <f>'Element Specifications'!C264</f>
        <v>Member_Composite_ID</v>
      </c>
      <c r="C310" s="38" t="str">
        <f>'Element Specifications'!G264</f>
        <v>X</v>
      </c>
    </row>
    <row r="311" spans="1:3" x14ac:dyDescent="0.35">
      <c r="A311" t="str">
        <f>'Element Specifications'!A299</f>
        <v>Pharmacy_Claims_Header</v>
      </c>
      <c r="B311" t="str">
        <f>'Element Specifications'!C299</f>
        <v>Member_Eligible_Flag</v>
      </c>
      <c r="C311" s="38" t="str">
        <f>'Element Specifications'!G299</f>
        <v>X</v>
      </c>
    </row>
    <row r="312" spans="1:3" x14ac:dyDescent="0.35">
      <c r="A312" t="str">
        <f>'Element Specifications'!A265</f>
        <v>Pharmacy_Claims_Header</v>
      </c>
      <c r="B312" t="str">
        <f>'Element Specifications'!C265</f>
        <v>Member_ID</v>
      </c>
      <c r="C312" s="38" t="str">
        <f>'Element Specifications'!G265</f>
        <v>X</v>
      </c>
    </row>
    <row r="313" spans="1:3" x14ac:dyDescent="0.35">
      <c r="A313" t="str">
        <f>'Element Specifications'!A284</f>
        <v>Pharmacy_Claims_Header</v>
      </c>
      <c r="B313" t="str">
        <f>'Element Specifications'!C284</f>
        <v>Member_Liability_Amt</v>
      </c>
      <c r="C313" s="38" t="str">
        <f>'Element Specifications'!G284</f>
        <v>X</v>
      </c>
    </row>
    <row r="314" spans="1:3" x14ac:dyDescent="0.35">
      <c r="A314" t="str">
        <f>'Element Specifications'!A275</f>
        <v>Pharmacy_Claims_Header</v>
      </c>
      <c r="B314" t="str">
        <f>'Element Specifications'!C275</f>
        <v>Paid_Dt</v>
      </c>
      <c r="C314" s="38" t="str">
        <f>'Element Specifications'!G275</f>
        <v>X</v>
      </c>
    </row>
    <row r="315" spans="1:3" x14ac:dyDescent="0.35">
      <c r="A315" t="str">
        <f>'Element Specifications'!A276</f>
        <v>Pharmacy_Claims_Header</v>
      </c>
      <c r="B315" t="str">
        <f>'Element Specifications'!C276</f>
        <v>Paid_Dt_Day</v>
      </c>
      <c r="C315" s="38">
        <f>'Element Specifications'!G276</f>
        <v>0</v>
      </c>
    </row>
    <row r="316" spans="1:3" x14ac:dyDescent="0.35">
      <c r="A316" t="str">
        <f>'Element Specifications'!A277</f>
        <v>Pharmacy_Claims_Header</v>
      </c>
      <c r="B316" t="str">
        <f>'Element Specifications'!C277</f>
        <v>Paid_Dt_Month</v>
      </c>
      <c r="C316" s="38">
        <f>'Element Specifications'!G277</f>
        <v>0</v>
      </c>
    </row>
    <row r="317" spans="1:3" x14ac:dyDescent="0.35">
      <c r="A317" t="str">
        <f>'Element Specifications'!A278</f>
        <v>Pharmacy_Claims_Header</v>
      </c>
      <c r="B317" t="str">
        <f>'Element Specifications'!C278</f>
        <v>Paid_Dt_Year</v>
      </c>
      <c r="C317" s="38">
        <f>'Element Specifications'!G278</f>
        <v>0</v>
      </c>
    </row>
    <row r="318" spans="1:3" x14ac:dyDescent="0.35">
      <c r="A318" t="str">
        <f>'Element Specifications'!A300</f>
        <v>Pharmacy_Claims_Header</v>
      </c>
      <c r="B318" t="str">
        <f>'Element Specifications'!C300</f>
        <v>Payer_Cd</v>
      </c>
      <c r="C318" s="38">
        <f>'Element Specifications'!G300</f>
        <v>0</v>
      </c>
    </row>
    <row r="319" spans="1:3" x14ac:dyDescent="0.35">
      <c r="A319" t="str">
        <f>'Element Specifications'!A301</f>
        <v>Pharmacy_Claims_Header</v>
      </c>
      <c r="B319" t="str">
        <f>'Element Specifications'!C301</f>
        <v>Pharmacy_ID</v>
      </c>
      <c r="C319" s="38">
        <f>'Element Specifications'!G301</f>
        <v>0</v>
      </c>
    </row>
    <row r="320" spans="1:3" x14ac:dyDescent="0.35">
      <c r="A320" t="str">
        <f>'Element Specifications'!A285</f>
        <v>Pharmacy_Claims_Header</v>
      </c>
      <c r="B320" t="str">
        <f>'Element Specifications'!C285</f>
        <v>Plan_Paid_Amt</v>
      </c>
      <c r="C320" s="38" t="str">
        <f>'Element Specifications'!G285</f>
        <v>X</v>
      </c>
    </row>
    <row r="321" spans="1:3" x14ac:dyDescent="0.35">
      <c r="A321" t="str">
        <f>'Element Specifications'!A286</f>
        <v>Pharmacy_Claims_Header</v>
      </c>
      <c r="B321" t="str">
        <f>'Element Specifications'!C286</f>
        <v>Postage_Claim_Amt</v>
      </c>
      <c r="C321" s="38" t="str">
        <f>'Element Specifications'!G286</f>
        <v>X</v>
      </c>
    </row>
    <row r="322" spans="1:3" x14ac:dyDescent="0.35">
      <c r="A322" t="str">
        <f>'Element Specifications'!A267</f>
        <v>Pharmacy_Claims_Header</v>
      </c>
      <c r="B322" t="str">
        <f>'Element Specifications'!C267</f>
        <v>Rx_Fill_Date_First</v>
      </c>
      <c r="C322" s="38" t="str">
        <f>'Element Specifications'!G267</f>
        <v>X</v>
      </c>
    </row>
    <row r="323" spans="1:3" x14ac:dyDescent="0.35">
      <c r="A323" t="str">
        <f>'Element Specifications'!A268</f>
        <v>Pharmacy_Claims_Header</v>
      </c>
      <c r="B323" t="str">
        <f>'Element Specifications'!C268</f>
        <v>Rx_Fill_Date_First_Day</v>
      </c>
      <c r="C323" s="38">
        <f>'Element Specifications'!G268</f>
        <v>0</v>
      </c>
    </row>
    <row r="324" spans="1:3" x14ac:dyDescent="0.35">
      <c r="A324" t="str">
        <f>'Element Specifications'!A269</f>
        <v>Pharmacy_Claims_Header</v>
      </c>
      <c r="B324" t="str">
        <f>'Element Specifications'!C269</f>
        <v>Rx_Fill_Date_First_Month</v>
      </c>
      <c r="C324" s="38">
        <f>'Element Specifications'!G269</f>
        <v>0</v>
      </c>
    </row>
    <row r="325" spans="1:3" x14ac:dyDescent="0.35">
      <c r="A325" t="str">
        <f>'Element Specifications'!A270</f>
        <v>Pharmacy_Claims_Header</v>
      </c>
      <c r="B325" t="str">
        <f>'Element Specifications'!C270</f>
        <v>Rx_Fill_Date_First_Year</v>
      </c>
      <c r="C325" s="38">
        <f>'Element Specifications'!G270</f>
        <v>0</v>
      </c>
    </row>
    <row r="326" spans="1:3" x14ac:dyDescent="0.35">
      <c r="A326" t="str">
        <f>'Element Specifications'!A271</f>
        <v>Pharmacy_Claims_Header</v>
      </c>
      <c r="B326" t="str">
        <f>'Element Specifications'!C271</f>
        <v>Rx_Fill_Date_Latest</v>
      </c>
      <c r="C326" s="38" t="str">
        <f>'Element Specifications'!G271</f>
        <v>X</v>
      </c>
    </row>
    <row r="327" spans="1:3" x14ac:dyDescent="0.35">
      <c r="A327" t="str">
        <f>'Element Specifications'!A272</f>
        <v>Pharmacy_Claims_Header</v>
      </c>
      <c r="B327" t="str">
        <f>'Element Specifications'!C272</f>
        <v>Rx_Fill_Date_Latest_Day</v>
      </c>
      <c r="C327" s="38">
        <f>'Element Specifications'!G272</f>
        <v>0</v>
      </c>
    </row>
    <row r="328" spans="1:3" x14ac:dyDescent="0.35">
      <c r="A328" t="str">
        <f>'Element Specifications'!A273</f>
        <v>Pharmacy_Claims_Header</v>
      </c>
      <c r="B328" t="str">
        <f>'Element Specifications'!C273</f>
        <v>Rx_Fill_Date_Latest_Month</v>
      </c>
      <c r="C328" s="38">
        <f>'Element Specifications'!G273</f>
        <v>0</v>
      </c>
    </row>
    <row r="329" spans="1:3" x14ac:dyDescent="0.35">
      <c r="A329" t="str">
        <f>'Element Specifications'!A274</f>
        <v>Pharmacy_Claims_Header</v>
      </c>
      <c r="B329" t="str">
        <f>'Element Specifications'!C274</f>
        <v>Rx_Fill_Date_Latest_Year</v>
      </c>
      <c r="C329" s="38">
        <f>'Element Specifications'!G274</f>
        <v>0</v>
      </c>
    </row>
    <row r="330" spans="1:3" x14ac:dyDescent="0.35">
      <c r="A330" t="str">
        <f>'Element Specifications'!A311</f>
        <v>Pharmacy_Claims_Line</v>
      </c>
      <c r="B330" t="str">
        <f>'Element Specifications'!C311</f>
        <v>Charge_Amt</v>
      </c>
      <c r="C330" s="38" t="str">
        <f>'Element Specifications'!G311</f>
        <v>X</v>
      </c>
    </row>
    <row r="331" spans="1:3" x14ac:dyDescent="0.35">
      <c r="A331" t="str">
        <f>'Element Specifications'!A303</f>
        <v>Pharmacy_Claims_Line</v>
      </c>
      <c r="B331" t="str">
        <f>'Element Specifications'!C303</f>
        <v>Claim_ID</v>
      </c>
      <c r="C331" s="38" t="str">
        <f>'Element Specifications'!G303</f>
        <v>X</v>
      </c>
    </row>
    <row r="332" spans="1:3" x14ac:dyDescent="0.35">
      <c r="A332" t="str">
        <f>'Element Specifications'!A330</f>
        <v>Pharmacy_Claims_Line</v>
      </c>
      <c r="B332" t="str">
        <f>'Element Specifications'!C330</f>
        <v>Claim_Status_Cd</v>
      </c>
      <c r="C332" s="38" t="str">
        <f>'Element Specifications'!G330</f>
        <v>X</v>
      </c>
    </row>
    <row r="333" spans="1:3" x14ac:dyDescent="0.35">
      <c r="A333" t="str">
        <f>'Element Specifications'!A312</f>
        <v>Pharmacy_Claims_Line</v>
      </c>
      <c r="B333" t="str">
        <f>'Element Specifications'!C312</f>
        <v>Coinsurance_Amt</v>
      </c>
      <c r="C333" s="38" t="str">
        <f>'Element Specifications'!G312</f>
        <v>X</v>
      </c>
    </row>
    <row r="334" spans="1:3" x14ac:dyDescent="0.35">
      <c r="A334" t="str">
        <f>'Element Specifications'!A325</f>
        <v>Pharmacy_Claims_Line</v>
      </c>
      <c r="B334" t="str">
        <f>'Element Specifications'!C325</f>
        <v>Compound_Drug_Ind</v>
      </c>
      <c r="C334" s="38" t="str">
        <f>'Element Specifications'!G325</f>
        <v>X</v>
      </c>
    </row>
    <row r="335" spans="1:3" x14ac:dyDescent="0.35">
      <c r="A335" t="str">
        <f>'Element Specifications'!A313</f>
        <v>Pharmacy_Claims_Line</v>
      </c>
      <c r="B335" t="str">
        <f>'Element Specifications'!C313</f>
        <v>Copay_Amt</v>
      </c>
      <c r="C335" s="38" t="str">
        <f>'Element Specifications'!G313</f>
        <v>X</v>
      </c>
    </row>
    <row r="336" spans="1:3" x14ac:dyDescent="0.35">
      <c r="A336" t="str">
        <f>'Element Specifications'!A326</f>
        <v>Pharmacy_Claims_Line</v>
      </c>
      <c r="B336" t="str">
        <f>'Element Specifications'!C326</f>
        <v>Days_Supply</v>
      </c>
      <c r="C336" s="38" t="str">
        <f>'Element Specifications'!G326</f>
        <v>X</v>
      </c>
    </row>
    <row r="337" spans="1:3" x14ac:dyDescent="0.35">
      <c r="A337" t="str">
        <f>'Element Specifications'!A314</f>
        <v>Pharmacy_Claims_Line</v>
      </c>
      <c r="B337" t="str">
        <f>'Element Specifications'!C314</f>
        <v>Deductible_Amt</v>
      </c>
      <c r="C337" s="38" t="str">
        <f>'Element Specifications'!G314</f>
        <v>X</v>
      </c>
    </row>
    <row r="338" spans="1:3" x14ac:dyDescent="0.35">
      <c r="A338" t="str">
        <f>'Element Specifications'!A327</f>
        <v>Pharmacy_Claims_Line</v>
      </c>
      <c r="B338" t="str">
        <f>'Element Specifications'!C327</f>
        <v>Dispensed_As_Written_Cd</v>
      </c>
      <c r="C338" s="38" t="str">
        <f>'Element Specifications'!G327</f>
        <v>X</v>
      </c>
    </row>
    <row r="339" spans="1:3" x14ac:dyDescent="0.35">
      <c r="A339" t="str">
        <f>'Element Specifications'!A315</f>
        <v>Pharmacy_Claims_Line</v>
      </c>
      <c r="B339" t="str">
        <f>'Element Specifications'!C315</f>
        <v>Dispensing_Fee_Amt</v>
      </c>
      <c r="C339" s="38" t="str">
        <f>'Element Specifications'!G315</f>
        <v>X</v>
      </c>
    </row>
    <row r="340" spans="1:3" x14ac:dyDescent="0.35">
      <c r="A340" t="str">
        <f>'Element Specifications'!A322</f>
        <v>Pharmacy_Claims_Line</v>
      </c>
      <c r="B340" t="str">
        <f>'Element Specifications'!C322</f>
        <v>Drug_Nm</v>
      </c>
      <c r="C340" s="38" t="str">
        <f>'Element Specifications'!G322</f>
        <v>X</v>
      </c>
    </row>
    <row r="341" spans="1:3" x14ac:dyDescent="0.35">
      <c r="A341" t="str">
        <f>'Element Specifications'!A307</f>
        <v>Pharmacy_Claims_Line</v>
      </c>
      <c r="B341" t="str">
        <f>'Element Specifications'!C307</f>
        <v>Fill_Dt</v>
      </c>
      <c r="C341" s="38" t="str">
        <f>'Element Specifications'!G307</f>
        <v>X</v>
      </c>
    </row>
    <row r="342" spans="1:3" x14ac:dyDescent="0.35">
      <c r="A342" t="str">
        <f>'Element Specifications'!A308</f>
        <v>Pharmacy_Claims_Line</v>
      </c>
      <c r="B342" t="str">
        <f>'Element Specifications'!C308</f>
        <v>Fill_Dt_Day</v>
      </c>
      <c r="C342" s="38">
        <f>'Element Specifications'!G308</f>
        <v>0</v>
      </c>
    </row>
    <row r="343" spans="1:3" x14ac:dyDescent="0.35">
      <c r="A343" t="str">
        <f>'Element Specifications'!A309</f>
        <v>Pharmacy_Claims_Line</v>
      </c>
      <c r="B343" t="str">
        <f>'Element Specifications'!C309</f>
        <v>Fill_Dt_Month</v>
      </c>
      <c r="C343" s="38">
        <f>'Element Specifications'!G309</f>
        <v>0</v>
      </c>
    </row>
    <row r="344" spans="1:3" x14ac:dyDescent="0.35">
      <c r="A344" t="str">
        <f>'Element Specifications'!A310</f>
        <v>Pharmacy_Claims_Line</v>
      </c>
      <c r="B344" t="str">
        <f>'Element Specifications'!C310</f>
        <v>Fill_Dt_Year</v>
      </c>
      <c r="C344" s="38">
        <f>'Element Specifications'!G310</f>
        <v>0</v>
      </c>
    </row>
    <row r="345" spans="1:3" x14ac:dyDescent="0.35">
      <c r="A345" t="str">
        <f>'Element Specifications'!A328</f>
        <v>Pharmacy_Claims_Line</v>
      </c>
      <c r="B345" t="str">
        <f>'Element Specifications'!C328</f>
        <v>Generic_Drug_Ind</v>
      </c>
      <c r="C345" s="38" t="str">
        <f>'Element Specifications'!G328</f>
        <v>X</v>
      </c>
    </row>
    <row r="346" spans="1:3" x14ac:dyDescent="0.35">
      <c r="A346" t="str">
        <f>'Element Specifications'!A316</f>
        <v>Pharmacy_Claims_Line</v>
      </c>
      <c r="B346" t="str">
        <f>'Element Specifications'!C316</f>
        <v>Ingredient_Cost_Amt</v>
      </c>
      <c r="C346" s="38" t="str">
        <f>'Element Specifications'!G316</f>
        <v>X</v>
      </c>
    </row>
    <row r="347" spans="1:3" x14ac:dyDescent="0.35">
      <c r="A347" t="str">
        <f>'Element Specifications'!A329</f>
        <v>Pharmacy_Claims_Line</v>
      </c>
      <c r="B347" t="str">
        <f>'Element Specifications'!C329</f>
        <v>Line_No</v>
      </c>
      <c r="C347" s="38" t="str">
        <f>'Element Specifications'!G329</f>
        <v>X</v>
      </c>
    </row>
    <row r="348" spans="1:3" x14ac:dyDescent="0.35">
      <c r="A348" t="str">
        <f>'Element Specifications'!A304</f>
        <v>Pharmacy_Claims_Line</v>
      </c>
      <c r="B348" t="str">
        <f>'Element Specifications'!C304</f>
        <v>Member_Composite_ID</v>
      </c>
      <c r="C348" s="38" t="str">
        <f>'Element Specifications'!G304</f>
        <v>X</v>
      </c>
    </row>
    <row r="349" spans="1:3" x14ac:dyDescent="0.35">
      <c r="A349" t="str">
        <f>'Element Specifications'!A305</f>
        <v>Pharmacy_Claims_Line</v>
      </c>
      <c r="B349" t="str">
        <f>'Element Specifications'!C305</f>
        <v>Member_ID</v>
      </c>
      <c r="C349" s="38" t="str">
        <f>'Element Specifications'!G305</f>
        <v>X</v>
      </c>
    </row>
    <row r="350" spans="1:3" x14ac:dyDescent="0.35">
      <c r="A350" t="str">
        <f>'Element Specifications'!A317</f>
        <v>Pharmacy_Claims_Line</v>
      </c>
      <c r="B350" t="str">
        <f>'Element Specifications'!C317</f>
        <v>Member_Liability_Amt</v>
      </c>
      <c r="C350" s="38" t="str">
        <f>'Element Specifications'!G317</f>
        <v>X</v>
      </c>
    </row>
    <row r="351" spans="1:3" x14ac:dyDescent="0.35">
      <c r="A351" t="str">
        <f>'Element Specifications'!A323</f>
        <v>Pharmacy_Claims_Line</v>
      </c>
      <c r="B351" t="str">
        <f>'Element Specifications'!C323</f>
        <v>NDC_Cd</v>
      </c>
      <c r="C351" s="38" t="str">
        <f>'Element Specifications'!G323</f>
        <v>X</v>
      </c>
    </row>
    <row r="352" spans="1:3" x14ac:dyDescent="0.35">
      <c r="A352" t="str">
        <f>'Element Specifications'!A318</f>
        <v>Pharmacy_Claims_Line</v>
      </c>
      <c r="B352" t="str">
        <f>'Element Specifications'!C318</f>
        <v>Plan_Paid_Amt</v>
      </c>
      <c r="C352" s="38" t="str">
        <f>'Element Specifications'!G318</f>
        <v>X</v>
      </c>
    </row>
    <row r="353" spans="1:3" x14ac:dyDescent="0.35">
      <c r="A353" t="str">
        <f>'Element Specifications'!A331</f>
        <v>Pharmacy_Claims_Line</v>
      </c>
      <c r="B353" t="str">
        <f>'Element Specifications'!C331</f>
        <v>Quantity_Dispensed</v>
      </c>
      <c r="C353" s="38" t="str">
        <f>'Element Specifications'!G331</f>
        <v>X</v>
      </c>
    </row>
    <row r="354" spans="1:3" x14ac:dyDescent="0.35">
      <c r="A354" t="str">
        <f>'Element Specifications'!A332</f>
        <v>Pharmacy_Claims_Line</v>
      </c>
      <c r="B354" t="str">
        <f>'Element Specifications'!C332</f>
        <v>Refill_Ind</v>
      </c>
      <c r="C354" s="38" t="str">
        <f>'Element Specifications'!G332</f>
        <v>X</v>
      </c>
    </row>
    <row r="355" spans="1:3" x14ac:dyDescent="0.35">
      <c r="A355" t="str">
        <f>'Element Specifications'!A129</f>
        <v>Provider_Composite</v>
      </c>
      <c r="B355" t="str">
        <f>'Element Specifications'!C129</f>
        <v>Credential_Text_1</v>
      </c>
      <c r="C355" s="38" t="str">
        <f>'Element Specifications'!G129</f>
        <v>X</v>
      </c>
    </row>
    <row r="356" spans="1:3" x14ac:dyDescent="0.35">
      <c r="A356" t="str">
        <f>'Element Specifications'!A130</f>
        <v>Provider_Composite</v>
      </c>
      <c r="B356" t="str">
        <f>'Element Specifications'!C130</f>
        <v>Gender_Cd</v>
      </c>
      <c r="C356" s="38" t="str">
        <f>'Element Specifications'!G130</f>
        <v>X</v>
      </c>
    </row>
    <row r="357" spans="1:3" x14ac:dyDescent="0.35">
      <c r="A357" t="str">
        <f>'Element Specifications'!A131</f>
        <v>Provider_Composite</v>
      </c>
      <c r="B357" t="str">
        <f>'Element Specifications'!C131</f>
        <v>License_1</v>
      </c>
      <c r="C357" s="38">
        <f>'Element Specifications'!G131</f>
        <v>0</v>
      </c>
    </row>
    <row r="358" spans="1:3" x14ac:dyDescent="0.35">
      <c r="A358" t="str">
        <f>'Element Specifications'!A132</f>
        <v>Provider_Composite</v>
      </c>
      <c r="B358" t="str">
        <f>'Element Specifications'!C132</f>
        <v>License_2</v>
      </c>
      <c r="C358" s="38">
        <f>'Element Specifications'!G132</f>
        <v>0</v>
      </c>
    </row>
    <row r="359" spans="1:3" x14ac:dyDescent="0.35">
      <c r="A359" t="str">
        <f>'Element Specifications'!A133</f>
        <v>Provider_Composite</v>
      </c>
      <c r="B359" t="str">
        <f>'Element Specifications'!C133</f>
        <v>License_3</v>
      </c>
      <c r="C359" s="38">
        <f>'Element Specifications'!G133</f>
        <v>0</v>
      </c>
    </row>
    <row r="360" spans="1:3" x14ac:dyDescent="0.35">
      <c r="A360" t="str">
        <f>'Element Specifications'!A134</f>
        <v>Provider_Composite</v>
      </c>
      <c r="B360" t="str">
        <f>'Element Specifications'!C134</f>
        <v>License_4</v>
      </c>
      <c r="C360" s="38">
        <f>'Element Specifications'!G134</f>
        <v>0</v>
      </c>
    </row>
    <row r="361" spans="1:3" x14ac:dyDescent="0.35">
      <c r="A361" t="str">
        <f>'Element Specifications'!A135</f>
        <v>Provider_Composite</v>
      </c>
      <c r="B361" t="str">
        <f>'Element Specifications'!C135</f>
        <v>License_5</v>
      </c>
      <c r="C361" s="38">
        <f>'Element Specifications'!G135</f>
        <v>0</v>
      </c>
    </row>
    <row r="362" spans="1:3" x14ac:dyDescent="0.35">
      <c r="A362" t="str">
        <f>'Element Specifications'!A136</f>
        <v>Provider_Composite</v>
      </c>
      <c r="B362" t="str">
        <f>'Element Specifications'!C136</f>
        <v>License_State_1</v>
      </c>
      <c r="C362" s="38">
        <f>'Element Specifications'!G136</f>
        <v>0</v>
      </c>
    </row>
    <row r="363" spans="1:3" x14ac:dyDescent="0.35">
      <c r="A363" t="str">
        <f>'Element Specifications'!A137</f>
        <v>Provider_Composite</v>
      </c>
      <c r="B363" t="str">
        <f>'Element Specifications'!C137</f>
        <v>License_State_2</v>
      </c>
      <c r="C363" s="38">
        <f>'Element Specifications'!G137</f>
        <v>0</v>
      </c>
    </row>
    <row r="364" spans="1:3" x14ac:dyDescent="0.35">
      <c r="A364" t="str">
        <f>'Element Specifications'!A138</f>
        <v>Provider_Composite</v>
      </c>
      <c r="B364" t="str">
        <f>'Element Specifications'!C138</f>
        <v>License_State_3</v>
      </c>
      <c r="C364" s="38">
        <f>'Element Specifications'!G138</f>
        <v>0</v>
      </c>
    </row>
    <row r="365" spans="1:3" x14ac:dyDescent="0.35">
      <c r="A365" t="str">
        <f>'Element Specifications'!A139</f>
        <v>Provider_Composite</v>
      </c>
      <c r="B365" t="str">
        <f>'Element Specifications'!C139</f>
        <v>License_State_4</v>
      </c>
      <c r="C365" s="38">
        <f>'Element Specifications'!G139</f>
        <v>0</v>
      </c>
    </row>
    <row r="366" spans="1:3" x14ac:dyDescent="0.35">
      <c r="A366" t="str">
        <f>'Element Specifications'!A140</f>
        <v>Provider_Composite</v>
      </c>
      <c r="B366" t="str">
        <f>'Element Specifications'!C140</f>
        <v>License_State_5</v>
      </c>
      <c r="C366" s="38">
        <f>'Element Specifications'!G140</f>
        <v>0</v>
      </c>
    </row>
    <row r="367" spans="1:3" x14ac:dyDescent="0.35">
      <c r="A367" t="str">
        <f>'Element Specifications'!A141</f>
        <v>Provider_Composite</v>
      </c>
      <c r="B367" t="str">
        <f>'Element Specifications'!C141</f>
        <v>Medicaid_Facility_Number</v>
      </c>
      <c r="C367" s="38">
        <f>'Element Specifications'!G141</f>
        <v>0</v>
      </c>
    </row>
    <row r="368" spans="1:3" x14ac:dyDescent="0.35">
      <c r="A368" t="str">
        <f>'Element Specifications'!A142</f>
        <v>Provider_Composite</v>
      </c>
      <c r="B368" t="str">
        <f>'Element Specifications'!C142</f>
        <v>Medicare_Provider_Id</v>
      </c>
      <c r="C368" s="38">
        <f>'Element Specifications'!G142</f>
        <v>0</v>
      </c>
    </row>
    <row r="369" spans="1:3" x14ac:dyDescent="0.35">
      <c r="A369" t="str">
        <f>'Element Specifications'!A143</f>
        <v>Provider_Composite</v>
      </c>
      <c r="B369" t="str">
        <f>'Element Specifications'!C143</f>
        <v>National_Provider_ID</v>
      </c>
      <c r="C369" s="38" t="str">
        <f>'Element Specifications'!G143</f>
        <v xml:space="preserve"> </v>
      </c>
    </row>
    <row r="370" spans="1:3" x14ac:dyDescent="0.35">
      <c r="A370" t="str">
        <f>'Element Specifications'!A144</f>
        <v>Provider_Composite</v>
      </c>
      <c r="B370" t="str">
        <f>'Element Specifications'!C144</f>
        <v>Organization_Nm</v>
      </c>
      <c r="C370" s="38">
        <f>'Element Specifications'!G144</f>
        <v>0</v>
      </c>
    </row>
    <row r="371" spans="1:3" x14ac:dyDescent="0.35">
      <c r="A371" t="str">
        <f>'Element Specifications'!A145</f>
        <v>Provider_Composite</v>
      </c>
      <c r="B371" t="str">
        <f>'Element Specifications'!C145</f>
        <v>Organization_Nm_Clean</v>
      </c>
      <c r="C371" s="38">
        <f>'Element Specifications'!G145</f>
        <v>0</v>
      </c>
    </row>
    <row r="372" spans="1:3" x14ac:dyDescent="0.35">
      <c r="A372" t="str">
        <f>'Element Specifications'!A146</f>
        <v>Provider_Composite</v>
      </c>
      <c r="B372" t="str">
        <f>'Element Specifications'!C146</f>
        <v>Organization_Other_Nm</v>
      </c>
      <c r="C372" s="38">
        <f>'Element Specifications'!G146</f>
        <v>0</v>
      </c>
    </row>
    <row r="373" spans="1:3" x14ac:dyDescent="0.35">
      <c r="A373" t="str">
        <f>'Element Specifications'!A147</f>
        <v>Provider_Composite</v>
      </c>
      <c r="B373" t="str">
        <f>'Element Specifications'!C147</f>
        <v>Organization_Other_Nm_Clean</v>
      </c>
      <c r="C373" s="38">
        <f>'Element Specifications'!G147</f>
        <v>0</v>
      </c>
    </row>
    <row r="374" spans="1:3" x14ac:dyDescent="0.35">
      <c r="A374" t="str">
        <f>'Element Specifications'!A148</f>
        <v>Provider_Composite</v>
      </c>
      <c r="B374" t="str">
        <f>'Element Specifications'!C148</f>
        <v>Other_First_Initial</v>
      </c>
      <c r="C374" s="38">
        <f>'Element Specifications'!G148</f>
        <v>0</v>
      </c>
    </row>
    <row r="375" spans="1:3" x14ac:dyDescent="0.35">
      <c r="A375" t="str">
        <f>'Element Specifications'!A149</f>
        <v>Provider_Composite</v>
      </c>
      <c r="B375" t="str">
        <f>'Element Specifications'!C149</f>
        <v>Other_First_Nm</v>
      </c>
      <c r="C375" s="38">
        <f>'Element Specifications'!G149</f>
        <v>0</v>
      </c>
    </row>
    <row r="376" spans="1:3" x14ac:dyDescent="0.35">
      <c r="A376" t="str">
        <f>'Element Specifications'!A150</f>
        <v>Provider_Composite</v>
      </c>
      <c r="B376" t="str">
        <f>'Element Specifications'!C150</f>
        <v>Other_Last_Nm</v>
      </c>
      <c r="C376" s="38">
        <f>'Element Specifications'!G150</f>
        <v>0</v>
      </c>
    </row>
    <row r="377" spans="1:3" x14ac:dyDescent="0.35">
      <c r="A377" t="str">
        <f>'Element Specifications'!A151</f>
        <v>Provider_Composite</v>
      </c>
      <c r="B377" t="str">
        <f>'Element Specifications'!C151</f>
        <v>Other_Middle_Initial</v>
      </c>
      <c r="C377" s="38">
        <f>'Element Specifications'!G151</f>
        <v>0</v>
      </c>
    </row>
    <row r="378" spans="1:3" x14ac:dyDescent="0.35">
      <c r="A378" t="str">
        <f>'Element Specifications'!A152</f>
        <v>Provider_Composite</v>
      </c>
      <c r="B378" t="str">
        <f>'Element Specifications'!C152</f>
        <v>Other_Middle_Nm</v>
      </c>
      <c r="C378" s="38">
        <f>'Element Specifications'!G152</f>
        <v>0</v>
      </c>
    </row>
    <row r="379" spans="1:3" x14ac:dyDescent="0.35">
      <c r="A379" t="str">
        <f>'Element Specifications'!A153</f>
        <v>Provider_Composite</v>
      </c>
      <c r="B379" t="str">
        <f>'Element Specifications'!C153</f>
        <v>Other_Nm_Prefix</v>
      </c>
      <c r="C379" s="38">
        <f>'Element Specifications'!G153</f>
        <v>0</v>
      </c>
    </row>
    <row r="380" spans="1:3" x14ac:dyDescent="0.35">
      <c r="A380" t="str">
        <f>'Element Specifications'!A154</f>
        <v>Provider_Composite</v>
      </c>
      <c r="B380" t="str">
        <f>'Element Specifications'!C154</f>
        <v>Other_Nm_Suffix</v>
      </c>
      <c r="C380" s="38">
        <f>'Element Specifications'!G154</f>
        <v>0</v>
      </c>
    </row>
    <row r="381" spans="1:3" x14ac:dyDescent="0.35">
      <c r="A381" t="str">
        <f>'Element Specifications'!A155</f>
        <v>Provider_Composite</v>
      </c>
      <c r="B381" t="str">
        <f>'Element Specifications'!C155</f>
        <v>Phone_Number</v>
      </c>
      <c r="C381" s="38">
        <f>'Element Specifications'!G155</f>
        <v>0</v>
      </c>
    </row>
    <row r="382" spans="1:3" x14ac:dyDescent="0.35">
      <c r="A382" t="str">
        <f>'Element Specifications'!A156</f>
        <v>Provider_Composite</v>
      </c>
      <c r="B382" t="str">
        <f>'Element Specifications'!C156</f>
        <v>Primary_Address_ID</v>
      </c>
      <c r="C382" s="38">
        <f>'Element Specifications'!G156</f>
        <v>0</v>
      </c>
    </row>
    <row r="383" spans="1:3" x14ac:dyDescent="0.35">
      <c r="A383" t="str">
        <f>'Element Specifications'!A128</f>
        <v>Provider_Composite</v>
      </c>
      <c r="B383" t="str">
        <f>'Element Specifications'!C128</f>
        <v>Provider_Composite_ID</v>
      </c>
      <c r="C383" s="38" t="str">
        <f>'Element Specifications'!G128</f>
        <v>X</v>
      </c>
    </row>
    <row r="384" spans="1:3" x14ac:dyDescent="0.35">
      <c r="A384" t="str">
        <f>'Element Specifications'!A157</f>
        <v>Provider_Composite</v>
      </c>
      <c r="B384" t="str">
        <f>'Element Specifications'!C157</f>
        <v>Provider_DEA_No</v>
      </c>
      <c r="C384" s="38">
        <f>'Element Specifications'!G157</f>
        <v>0</v>
      </c>
    </row>
    <row r="385" spans="1:3" x14ac:dyDescent="0.35">
      <c r="A385" t="str">
        <f>'Element Specifications'!A158</f>
        <v>Provider_Composite</v>
      </c>
      <c r="B385" t="str">
        <f>'Element Specifications'!C158</f>
        <v>Provider_First_Initial</v>
      </c>
      <c r="C385" s="38">
        <f>'Element Specifications'!G158</f>
        <v>0</v>
      </c>
    </row>
    <row r="386" spans="1:3" x14ac:dyDescent="0.35">
      <c r="A386" t="str">
        <f>'Element Specifications'!A159</f>
        <v>Provider_Composite</v>
      </c>
      <c r="B386" t="str">
        <f>'Element Specifications'!C159</f>
        <v>Provider_First_Nm</v>
      </c>
      <c r="C386" s="38">
        <f>'Element Specifications'!G159</f>
        <v>0</v>
      </c>
    </row>
    <row r="387" spans="1:3" x14ac:dyDescent="0.35">
      <c r="A387" t="str">
        <f>'Element Specifications'!A160</f>
        <v>Provider_Composite</v>
      </c>
      <c r="B387" t="str">
        <f>'Element Specifications'!C160</f>
        <v>Provider_Last_Nm</v>
      </c>
      <c r="C387" s="38">
        <f>'Element Specifications'!G160</f>
        <v>0</v>
      </c>
    </row>
    <row r="388" spans="1:3" x14ac:dyDescent="0.35">
      <c r="A388" t="str">
        <f>'Element Specifications'!A161</f>
        <v>Provider_Composite</v>
      </c>
      <c r="B388" t="str">
        <f>'Element Specifications'!C161</f>
        <v>Provider_Middle_Initial</v>
      </c>
      <c r="C388" s="38">
        <f>'Element Specifications'!G161</f>
        <v>0</v>
      </c>
    </row>
    <row r="389" spans="1:3" x14ac:dyDescent="0.35">
      <c r="A389" t="str">
        <f>'Element Specifications'!A162</f>
        <v>Provider_Composite</v>
      </c>
      <c r="B389" t="str">
        <f>'Element Specifications'!C162</f>
        <v>Provider_Middle_Nm</v>
      </c>
      <c r="C389" s="38">
        <f>'Element Specifications'!G162</f>
        <v>0</v>
      </c>
    </row>
    <row r="390" spans="1:3" x14ac:dyDescent="0.35">
      <c r="A390" t="str">
        <f>'Element Specifications'!A163</f>
        <v>Provider_Composite</v>
      </c>
      <c r="B390" t="str">
        <f>'Element Specifications'!C163</f>
        <v>Provider_Nm</v>
      </c>
      <c r="C390" s="38">
        <f>'Element Specifications'!G163</f>
        <v>0</v>
      </c>
    </row>
    <row r="391" spans="1:3" x14ac:dyDescent="0.35">
      <c r="A391" t="str">
        <f>'Element Specifications'!A164</f>
        <v>Provider_Composite</v>
      </c>
      <c r="B391" t="str">
        <f>'Element Specifications'!C164</f>
        <v>Provider_Nm_Prefix</v>
      </c>
      <c r="C391" s="38">
        <f>'Element Specifications'!G164</f>
        <v>0</v>
      </c>
    </row>
    <row r="392" spans="1:3" x14ac:dyDescent="0.35">
      <c r="A392" t="str">
        <f>'Element Specifications'!A165</f>
        <v>Provider_Composite</v>
      </c>
      <c r="B392" t="str">
        <f>'Element Specifications'!C165</f>
        <v>Provider_Nm_Suffix</v>
      </c>
      <c r="C392" s="38">
        <f>'Element Specifications'!G165</f>
        <v>0</v>
      </c>
    </row>
    <row r="393" spans="1:3" x14ac:dyDescent="0.35">
      <c r="A393" t="str">
        <f>'Element Specifications'!A166</f>
        <v>Provider_Composite</v>
      </c>
      <c r="B393" t="str">
        <f>'Element Specifications'!C166</f>
        <v>Provider_Type</v>
      </c>
      <c r="C393" s="38" t="str">
        <f>'Element Specifications'!G166</f>
        <v>X</v>
      </c>
    </row>
    <row r="394" spans="1:3" x14ac:dyDescent="0.35">
      <c r="A394" t="str">
        <f>'Element Specifications'!A167</f>
        <v>Provider_Composite</v>
      </c>
      <c r="B394" t="str">
        <f>'Element Specifications'!C167</f>
        <v>Taxonomy_Cd_1</v>
      </c>
      <c r="C394" s="38" t="str">
        <f>'Element Specifications'!G167</f>
        <v>X</v>
      </c>
    </row>
    <row r="395" spans="1:3" x14ac:dyDescent="0.35">
      <c r="A395" t="str">
        <f>'Element Specifications'!A168</f>
        <v>Provider_Composite</v>
      </c>
      <c r="B395" t="str">
        <f>'Element Specifications'!C168</f>
        <v>Taxonomy_Cd_2</v>
      </c>
      <c r="C395" s="38" t="str">
        <f>'Element Specifications'!G168</f>
        <v>X</v>
      </c>
    </row>
    <row r="396" spans="1:3" x14ac:dyDescent="0.35">
      <c r="A396" t="str">
        <f>'Element Specifications'!A169</f>
        <v>Provider_Composite</v>
      </c>
      <c r="B396" t="str">
        <f>'Element Specifications'!C169</f>
        <v>Taxonomy_Cd_3</v>
      </c>
      <c r="C396" s="38" t="str">
        <f>'Element Specifications'!G169</f>
        <v>X</v>
      </c>
    </row>
    <row r="397" spans="1:3" x14ac:dyDescent="0.35">
      <c r="A397" t="str">
        <f>'Element Specifications'!A170</f>
        <v>Provider_Composite</v>
      </c>
      <c r="B397" t="str">
        <f>'Element Specifications'!C170</f>
        <v>Taxonomy_Cd_4</v>
      </c>
      <c r="C397" s="38" t="str">
        <f>'Element Specifications'!G170</f>
        <v>X</v>
      </c>
    </row>
    <row r="398" spans="1:3" x14ac:dyDescent="0.35">
      <c r="A398" t="str">
        <f>'Element Specifications'!A171</f>
        <v>Provider_Composite</v>
      </c>
      <c r="B398" t="str">
        <f>'Element Specifications'!C171</f>
        <v>Taxonomy_Cd_5</v>
      </c>
      <c r="C398" s="38" t="str">
        <f>'Element Specifications'!G171</f>
        <v>X</v>
      </c>
    </row>
    <row r="399" spans="1:3" x14ac:dyDescent="0.35">
      <c r="A399" t="str">
        <f>'Element Specifications'!A173</f>
        <v>Provider_Composite_Address</v>
      </c>
      <c r="B399" t="str">
        <f>'Element Specifications'!C173</f>
        <v>Address</v>
      </c>
      <c r="C399" s="38">
        <f>'Element Specifications'!G173</f>
        <v>0</v>
      </c>
    </row>
    <row r="400" spans="1:3" x14ac:dyDescent="0.35">
      <c r="A400" t="str">
        <f>'Element Specifications'!A174</f>
        <v>Provider_Composite_Address</v>
      </c>
      <c r="B400" t="str">
        <f>'Element Specifications'!C174</f>
        <v>Address_Type_Cd</v>
      </c>
      <c r="C400" s="38" t="str">
        <f>'Element Specifications'!G174</f>
        <v>X</v>
      </c>
    </row>
    <row r="401" spans="1:3" x14ac:dyDescent="0.35">
      <c r="A401" t="str">
        <f>'Element Specifications'!A175</f>
        <v>Provider_Composite_Address</v>
      </c>
      <c r="B401" t="str">
        <f>'Element Specifications'!C175</f>
        <v>City</v>
      </c>
      <c r="C401" s="38">
        <f>'Element Specifications'!G175</f>
        <v>0</v>
      </c>
    </row>
    <row r="402" spans="1:3" x14ac:dyDescent="0.35">
      <c r="A402" t="str">
        <f>'Element Specifications'!A182</f>
        <v>Provider_Composite_Address</v>
      </c>
      <c r="B402" t="str">
        <f>'Element Specifications'!C182</f>
        <v>HSR</v>
      </c>
      <c r="C402" s="38" t="str">
        <f>'Element Specifications'!G182</f>
        <v>X</v>
      </c>
    </row>
    <row r="403" spans="1:3" x14ac:dyDescent="0.35">
      <c r="A403" t="str">
        <f>'Element Specifications'!A176</f>
        <v>Provider_Composite_Address</v>
      </c>
      <c r="B403" t="str">
        <f>'Element Specifications'!C176</f>
        <v>Latitude</v>
      </c>
      <c r="C403" s="38">
        <f>'Element Specifications'!G176</f>
        <v>0</v>
      </c>
    </row>
    <row r="404" spans="1:3" x14ac:dyDescent="0.35">
      <c r="A404" t="str">
        <f>'Element Specifications'!A177</f>
        <v>Provider_Composite_Address</v>
      </c>
      <c r="B404" t="str">
        <f>'Element Specifications'!C177</f>
        <v>Longitude</v>
      </c>
      <c r="C404" s="38">
        <f>'Element Specifications'!G177</f>
        <v>0</v>
      </c>
    </row>
    <row r="405" spans="1:3" x14ac:dyDescent="0.35">
      <c r="A405" t="str">
        <f>'Element Specifications'!A172</f>
        <v>Provider_Composite_Address</v>
      </c>
      <c r="B405" t="str">
        <f>'Element Specifications'!C172</f>
        <v>Provider_Composite_Address_ID</v>
      </c>
      <c r="C405" s="38" t="str">
        <f>'Element Specifications'!G172</f>
        <v>X</v>
      </c>
    </row>
    <row r="406" spans="1:3" x14ac:dyDescent="0.35">
      <c r="A406" t="str">
        <f>'Element Specifications'!A178</f>
        <v>Provider_Composite_Address</v>
      </c>
      <c r="B406" t="str">
        <f>'Element Specifications'!C178</f>
        <v>State</v>
      </c>
      <c r="C406" s="38">
        <f>'Element Specifications'!G178</f>
        <v>0</v>
      </c>
    </row>
    <row r="407" spans="1:3" x14ac:dyDescent="0.35">
      <c r="A407" t="str">
        <f>'Element Specifications'!A181</f>
        <v>Provider_Composite_Address</v>
      </c>
      <c r="B407" t="str">
        <f>'Element Specifications'!C181</f>
        <v>URF_Designation</v>
      </c>
      <c r="C407" s="38" t="str">
        <f>'Element Specifications'!G181</f>
        <v>X</v>
      </c>
    </row>
    <row r="408" spans="1:3" x14ac:dyDescent="0.35">
      <c r="A408" t="str">
        <f>'Element Specifications'!A179</f>
        <v>Provider_Composite_Address</v>
      </c>
      <c r="B408" t="str">
        <f>'Element Specifications'!C179</f>
        <v>Zip_Cd</v>
      </c>
      <c r="C408" s="38">
        <f>'Element Specifications'!G179</f>
        <v>0</v>
      </c>
    </row>
    <row r="409" spans="1:3" x14ac:dyDescent="0.35">
      <c r="A409" t="str">
        <f>'Element Specifications'!A180</f>
        <v>Provider_Composite_Address</v>
      </c>
      <c r="B409" t="str">
        <f>'Element Specifications'!C180</f>
        <v>Zip_Cd_3_Digit</v>
      </c>
      <c r="C409" s="38" t="str">
        <f>'Element Specifications'!G180</f>
        <v>X</v>
      </c>
    </row>
    <row r="410" spans="1:3" x14ac:dyDescent="0.35">
      <c r="A410" t="str">
        <f>'Element Specifications'!A183</f>
        <v>Provider_Composite_to_Provider_Composite_Address_Crosswalk</v>
      </c>
      <c r="B410" t="str">
        <f>'Element Specifications'!C183</f>
        <v>Provider_Composite_Address_ID</v>
      </c>
      <c r="C410" s="38" t="str">
        <f>'Element Specifications'!G183</f>
        <v>X</v>
      </c>
    </row>
    <row r="411" spans="1:3" x14ac:dyDescent="0.35">
      <c r="A411" t="str">
        <f>'Element Specifications'!A184</f>
        <v>Provider_Composite_to_Provider_Composite_Address_Crosswalk</v>
      </c>
      <c r="B411" t="str">
        <f>'Element Specifications'!C184</f>
        <v>Provider_Composite_ID</v>
      </c>
      <c r="C411" s="38" t="str">
        <f>'Element Specifications'!G184</f>
        <v>X</v>
      </c>
    </row>
    <row r="412" spans="1:3" x14ac:dyDescent="0.35">
      <c r="A412" t="str">
        <f>'Value Add Groupers'!B3</f>
        <v>Diagnosis_Related_Groups_DRG</v>
      </c>
      <c r="B412" t="str">
        <f>'Value Add Groupers'!D3</f>
        <v>Claim_ID</v>
      </c>
      <c r="C412" s="38">
        <f>'Value Add Groupers'!G3</f>
        <v>0</v>
      </c>
    </row>
    <row r="413" spans="1:3" x14ac:dyDescent="0.35">
      <c r="A413" t="str">
        <f>'Value Add Groupers'!B4</f>
        <v>Diagnosis_Related_Groups_DRG</v>
      </c>
      <c r="B413" t="str">
        <f>'Value Add Groupers'!D4</f>
        <v>MS_MDC_Cd</v>
      </c>
      <c r="C413" s="38">
        <f>'Value Add Groupers'!G4</f>
        <v>0</v>
      </c>
    </row>
    <row r="414" spans="1:3" x14ac:dyDescent="0.35">
      <c r="A414" t="str">
        <f>'Value Add Groupers'!B5</f>
        <v>Diagnosis_Related_Groups_DRG</v>
      </c>
      <c r="B414" t="str">
        <f>'Value Add Groupers'!D5</f>
        <v>MSDRG_Cd</v>
      </c>
      <c r="C414" s="38">
        <f>'Value Add Groupers'!G5</f>
        <v>0</v>
      </c>
    </row>
    <row r="415" spans="1:3" x14ac:dyDescent="0.35">
      <c r="A415" t="str">
        <f>'Value Add Groupers'!B7</f>
        <v>Diagnosis_Related_Groups_DRG</v>
      </c>
      <c r="B415" t="str">
        <f>'Value Add Groupers'!D7</f>
        <v>Service_Cd</v>
      </c>
      <c r="C415" s="38">
        <f>'Value Add Groupers'!G7</f>
        <v>0</v>
      </c>
    </row>
    <row r="416" spans="1:3" x14ac:dyDescent="0.35">
      <c r="A416" t="str">
        <f>'Value Add Groupers'!B8</f>
        <v>Diagnosis_Related_Groups_DRG</v>
      </c>
      <c r="B416" t="str">
        <f>'Value Add Groupers'!D8</f>
        <v>APRDRG_Version</v>
      </c>
      <c r="C416" s="38">
        <f>'Value Add Groupers'!G8</f>
        <v>0</v>
      </c>
    </row>
    <row r="417" spans="1:3" x14ac:dyDescent="0.35">
      <c r="A417" t="str">
        <f>'Value Add Groupers'!B9</f>
        <v>Diagnosis_Related_Groups_DRG</v>
      </c>
      <c r="B417" t="str">
        <f>'Value Add Groupers'!D9</f>
        <v>APRDRG_CD</v>
      </c>
      <c r="C417" s="38">
        <f>'Value Add Groupers'!G9</f>
        <v>0</v>
      </c>
    </row>
    <row r="418" spans="1:3" x14ac:dyDescent="0.35">
      <c r="A418" t="str">
        <f>'Value Add Groupers'!B10</f>
        <v>Diagnosis_Related_Groups_DRG</v>
      </c>
      <c r="B418" t="str">
        <f>'Value Add Groupers'!D10</f>
        <v>APR_MDC_CD</v>
      </c>
      <c r="C418" s="38">
        <f>'Value Add Groupers'!G10</f>
        <v>0</v>
      </c>
    </row>
    <row r="419" spans="1:3" x14ac:dyDescent="0.35">
      <c r="A419" t="str">
        <f>'Value Add Groupers'!B11</f>
        <v>Diagnosis_Related_Groups_DRG</v>
      </c>
      <c r="B419" t="str">
        <f>'Value Add Groupers'!D11</f>
        <v>APR_Medical_Surgical_Drg_Flag</v>
      </c>
      <c r="C419" s="38">
        <f>'Value Add Groupers'!G11</f>
        <v>0</v>
      </c>
    </row>
    <row r="420" spans="1:3" x14ac:dyDescent="0.35">
      <c r="A420" t="str">
        <f>'Value Add Groupers'!B12</f>
        <v>Diagnosis_Related_Groups_DRG</v>
      </c>
      <c r="B420" t="str">
        <f>'Value Add Groupers'!D12</f>
        <v>APR_Severity</v>
      </c>
      <c r="C420" s="38">
        <f>'Value Add Groupers'!G12</f>
        <v>0</v>
      </c>
    </row>
    <row r="421" spans="1:3" x14ac:dyDescent="0.35">
      <c r="A421" t="str">
        <f>'Value Add Groupers'!B13</f>
        <v>Diagnosis_Related_Groups_DRG</v>
      </c>
      <c r="B421" t="str">
        <f>'Value Add Groupers'!D13</f>
        <v>APR_Risk_Of_Mortality</v>
      </c>
      <c r="C421" s="38">
        <f>'Value Add Groupers'!G13</f>
        <v>0</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0fe0a5-80e0-4fa1-b8f5-6d6ed2e9e9eb">
      <Terms xmlns="http://schemas.microsoft.com/office/infopath/2007/PartnerControls"/>
    </lcf76f155ced4ddcb4097134ff3c332f>
    <TaxCatchAll xmlns="4ec79f34-0eb7-4295-b1bd-864daf6e51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669E9DE8539B4981EAF3A249CCDB6B" ma:contentTypeVersion="14" ma:contentTypeDescription="Create a new document." ma:contentTypeScope="" ma:versionID="5ded49048a7bab269f6fabc53d05d44d">
  <xsd:schema xmlns:xsd="http://www.w3.org/2001/XMLSchema" xmlns:xs="http://www.w3.org/2001/XMLSchema" xmlns:p="http://schemas.microsoft.com/office/2006/metadata/properties" xmlns:ns2="b90fe0a5-80e0-4fa1-b8f5-6d6ed2e9e9eb" xmlns:ns3="4ec79f34-0eb7-4295-b1bd-864daf6e5136" targetNamespace="http://schemas.microsoft.com/office/2006/metadata/properties" ma:root="true" ma:fieldsID="93059fd33e4a306caca86c0b1c3045b8" ns2:_="" ns3:_="">
    <xsd:import namespace="b90fe0a5-80e0-4fa1-b8f5-6d6ed2e9e9eb"/>
    <xsd:import namespace="4ec79f34-0eb7-4295-b1bd-864daf6e51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fe0a5-80e0-4fa1-b8f5-6d6ed2e9e9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bed8ed5-449d-4c1e-a951-a93324fd8c1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c79f34-0eb7-4295-b1bd-864daf6e5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f3a53de-89d7-406e-8fe5-cd470203dfc5}" ma:internalName="TaxCatchAll" ma:showField="CatchAllData" ma:web="4ec79f34-0eb7-4295-b1bd-864daf6e51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E28E8E-045F-47BA-83AD-766350376158}">
  <ds:schemaRefs>
    <ds:schemaRef ds:uri="http://schemas.microsoft.com/office/2006/metadata/properties"/>
    <ds:schemaRef ds:uri="http://schemas.microsoft.com/office/infopath/2007/PartnerControls"/>
    <ds:schemaRef ds:uri="b90fe0a5-80e0-4fa1-b8f5-6d6ed2e9e9eb"/>
    <ds:schemaRef ds:uri="4ec79f34-0eb7-4295-b1bd-864daf6e5136"/>
  </ds:schemaRefs>
</ds:datastoreItem>
</file>

<file path=customXml/itemProps2.xml><?xml version="1.0" encoding="utf-8"?>
<ds:datastoreItem xmlns:ds="http://schemas.openxmlformats.org/officeDocument/2006/customXml" ds:itemID="{B8357043-6CA0-43DB-9473-9859D61EE199}">
  <ds:schemaRefs>
    <ds:schemaRef ds:uri="http://schemas.microsoft.com/sharepoint/v3/contenttype/forms"/>
  </ds:schemaRefs>
</ds:datastoreItem>
</file>

<file path=customXml/itemProps3.xml><?xml version="1.0" encoding="utf-8"?>
<ds:datastoreItem xmlns:ds="http://schemas.openxmlformats.org/officeDocument/2006/customXml" ds:itemID="{5005709D-2B85-422E-92EB-9373102BA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fe0a5-80e0-4fa1-b8f5-6d6ed2e9e9eb"/>
    <ds:schemaRef ds:uri="4ec79f34-0eb7-4295-b1bd-864daf6e5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Brandt</dc:creator>
  <cp:keywords/>
  <dc:description/>
  <cp:lastModifiedBy>Kimi Landry</cp:lastModifiedBy>
  <cp:revision/>
  <dcterms:created xsi:type="dcterms:W3CDTF">2017-02-07T14:16:28Z</dcterms:created>
  <dcterms:modified xsi:type="dcterms:W3CDTF">2024-10-14T21:42:51Z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0x01010029E076C3FB02EE4B9B4AE49741966E08</vt:lpwstr>
  </property>
  <property fmtid="{D5CDD505-2E9C-101B-9397-08002B2CF9AE}" pid="3" name="MediaServiceImageTags">
    <vt:lpwstr/>
  </property>
</Properties>
</file>