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PCD Program\APM_Drug Rebate\2021-2022 Submission Year\Payer Resources\"/>
    </mc:Choice>
  </mc:AlternateContent>
  <xr:revisionPtr revIDLastSave="0" documentId="13_ncr:1_{E9DFA350-4E6F-4F87-9F1F-F7879E3ABD59}" xr6:coauthVersionLast="36" xr6:coauthVersionMax="36" xr10:uidLastSave="{00000000-0000-0000-0000-000000000000}"/>
  <bookViews>
    <workbookView xWindow="0" yWindow="0" windowWidth="20490" windowHeight="7760" xr2:uid="{00000000-000D-0000-FFFF-FFFF00000000}"/>
  </bookViews>
  <sheets>
    <sheet name="APM Data Template" sheetId="5" r:id="rId1"/>
  </sheets>
  <definedNames>
    <definedName name="_xlnm._FilterDatabase" localSheetId="0" hidden="1">'APM Data Template'!$A$3:$W$17</definedName>
  </definedNames>
  <calcPr calcId="191029"/>
</workbook>
</file>

<file path=xl/calcChain.xml><?xml version="1.0" encoding="utf-8"?>
<calcChain xmlns="http://schemas.openxmlformats.org/spreadsheetml/2006/main">
  <c r="R5" i="5" l="1"/>
  <c r="R6" i="5"/>
  <c r="R7" i="5"/>
  <c r="R8" i="5"/>
  <c r="R9" i="5"/>
  <c r="R10" i="5"/>
  <c r="R11" i="5"/>
  <c r="R12" i="5"/>
  <c r="R14" i="5"/>
  <c r="R15" i="5"/>
  <c r="R16" i="5"/>
  <c r="R17" i="5"/>
  <c r="R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4" i="5"/>
</calcChain>
</file>

<file path=xl/sharedStrings.xml><?xml version="1.0" encoding="utf-8"?>
<sst xmlns="http://schemas.openxmlformats.org/spreadsheetml/2006/main" count="155" uniqueCount="92">
  <si>
    <t>Member Months</t>
  </si>
  <si>
    <t>Record Type</t>
  </si>
  <si>
    <t>AM001</t>
  </si>
  <si>
    <t>AM002</t>
  </si>
  <si>
    <t>AM003</t>
  </si>
  <si>
    <t>AM004</t>
  </si>
  <si>
    <t>AM005</t>
  </si>
  <si>
    <t>AM006</t>
  </si>
  <si>
    <t>AM007</t>
  </si>
  <si>
    <t>AM008</t>
  </si>
  <si>
    <t>AM009</t>
  </si>
  <si>
    <t>AM010</t>
  </si>
  <si>
    <t>AM011</t>
  </si>
  <si>
    <t>AM012</t>
  </si>
  <si>
    <t>AM013</t>
  </si>
  <si>
    <t>AM014</t>
  </si>
  <si>
    <t>AM015</t>
  </si>
  <si>
    <t>AM016</t>
  </si>
  <si>
    <t>AM017</t>
  </si>
  <si>
    <t>Billing Provider Number</t>
  </si>
  <si>
    <t>Billing Provider Tax ID</t>
  </si>
  <si>
    <t>Billing Provider Last Name or Organization Name</t>
  </si>
  <si>
    <t>Payment Arrangement Category</t>
  </si>
  <si>
    <t>Total Primary Care Claims Payments</t>
  </si>
  <si>
    <t>Total Primary Care Non-Claims Payments</t>
  </si>
  <si>
    <t>Total Claims Payments</t>
  </si>
  <si>
    <t>Total Non-Claims Payments</t>
  </si>
  <si>
    <t>Billing Provider Office City</t>
  </si>
  <si>
    <t>Billing Provider Office State</t>
  </si>
  <si>
    <t>Billing Provider Office Zip</t>
  </si>
  <si>
    <t>National Billing Provider ID</t>
  </si>
  <si>
    <t>AM</t>
  </si>
  <si>
    <t>Example Insurance Company</t>
  </si>
  <si>
    <t>0000</t>
  </si>
  <si>
    <t>P</t>
  </si>
  <si>
    <t>Performance Year</t>
  </si>
  <si>
    <t>Insurance Product Type Code</t>
  </si>
  <si>
    <t>HM</t>
  </si>
  <si>
    <t>MM</t>
  </si>
  <si>
    <t>01</t>
  </si>
  <si>
    <t>4B</t>
  </si>
  <si>
    <t>4N</t>
  </si>
  <si>
    <t>4A</t>
  </si>
  <si>
    <t>3B</t>
  </si>
  <si>
    <t>ABC Group</t>
  </si>
  <si>
    <t>G</t>
  </si>
  <si>
    <t>Denver</t>
  </si>
  <si>
    <t>CO</t>
  </si>
  <si>
    <t>XYZ Primary Care Group</t>
  </si>
  <si>
    <t xml:space="preserve">Monument </t>
  </si>
  <si>
    <t>Great Doctors Group</t>
  </si>
  <si>
    <t>I</t>
  </si>
  <si>
    <t>2C</t>
  </si>
  <si>
    <t>Super Great Hospital</t>
  </si>
  <si>
    <t xml:space="preserve">F </t>
  </si>
  <si>
    <t>Ft Collins</t>
  </si>
  <si>
    <t>2A</t>
  </si>
  <si>
    <t>2B</t>
  </si>
  <si>
    <t>3A</t>
  </si>
  <si>
    <t>3N</t>
  </si>
  <si>
    <t>4C</t>
  </si>
  <si>
    <t>Primary Care Rock Star IPA</t>
  </si>
  <si>
    <t>Colorado Springs</t>
  </si>
  <si>
    <t>Meryl Streep, MD</t>
  </si>
  <si>
    <t>Vail</t>
  </si>
  <si>
    <t>We Love Bones Orthopedic Clinic</t>
  </si>
  <si>
    <t>Buena Vista</t>
  </si>
  <si>
    <t>Boulder</t>
  </si>
  <si>
    <t>F</t>
  </si>
  <si>
    <t>U Get Better Hospital</t>
  </si>
  <si>
    <t>Number 1 Clinic</t>
  </si>
  <si>
    <t>Sedalia</t>
  </si>
  <si>
    <t>Pagosa Springs</t>
  </si>
  <si>
    <t>Dr Fix It Group</t>
  </si>
  <si>
    <t>Sub-par Docs</t>
  </si>
  <si>
    <t>Cloud 9 Group</t>
  </si>
  <si>
    <t>Limon</t>
  </si>
  <si>
    <r>
      <t xml:space="preserve">Billing Provider Entity
</t>
    </r>
    <r>
      <rPr>
        <i/>
        <sz val="10"/>
        <color theme="0"/>
        <rFont val="Calibri"/>
        <family val="2"/>
        <scheme val="minor"/>
      </rPr>
      <t>F = Facility
G = Provider Group
I = IPA
P = Practitioner</t>
    </r>
  </si>
  <si>
    <t>AM006A</t>
  </si>
  <si>
    <t>Prospective Payment Flag</t>
  </si>
  <si>
    <t>N</t>
  </si>
  <si>
    <t>Y</t>
  </si>
  <si>
    <t>AM010A</t>
  </si>
  <si>
    <t>Payer Portion of Primary Care Claims Payments</t>
  </si>
  <si>
    <t>AM011A</t>
  </si>
  <si>
    <t>Payer Portion of Primary Care Non-Claims Payments</t>
  </si>
  <si>
    <t>Payer Portion of Claims Payments</t>
  </si>
  <si>
    <t>Payer Portion of Non-Claims Payments</t>
  </si>
  <si>
    <t>AM012A</t>
  </si>
  <si>
    <t>AM013A</t>
  </si>
  <si>
    <t>AM999</t>
  </si>
  <si>
    <t>Recoupments from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</si>
</sst>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0" fillId="0" borderId="1" xfId="0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3" fontId="0" fillId="0" borderId="1" xfId="0" applyNumberFormat="1" applyFont="1" applyFill="1" applyBorder="1"/>
    <xf numFmtId="0" fontId="0" fillId="0" borderId="1" xfId="0" applyBorder="1"/>
    <xf numFmtId="44" fontId="0" fillId="0" borderId="0" xfId="2" applyFont="1"/>
    <xf numFmtId="44" fontId="2" fillId="0" borderId="1" xfId="2" applyFont="1" applyBorder="1" applyAlignment="1">
      <alignment horizontal="center"/>
    </xf>
    <xf numFmtId="44" fontId="1" fillId="2" borderId="1" xfId="2" applyFont="1" applyFill="1" applyBorder="1" applyAlignment="1">
      <alignment vertical="center" wrapText="1"/>
    </xf>
    <xf numFmtId="44" fontId="0" fillId="0" borderId="1" xfId="2" applyFont="1" applyFill="1" applyBorder="1"/>
    <xf numFmtId="0" fontId="0" fillId="0" borderId="1" xfId="0" applyFill="1" applyBorder="1"/>
    <xf numFmtId="0" fontId="0" fillId="0" borderId="0" xfId="0" applyFill="1"/>
    <xf numFmtId="1" fontId="0" fillId="0" borderId="1" xfId="0" applyNumberFormat="1" applyFill="1" applyBorder="1"/>
    <xf numFmtId="3" fontId="0" fillId="0" borderId="1" xfId="0" quotePrefix="1" applyNumberFormat="1" applyFont="1" applyFill="1" applyBorder="1"/>
    <xf numFmtId="44" fontId="0" fillId="0" borderId="1" xfId="2" applyFont="1" applyBorder="1"/>
    <xf numFmtId="0" fontId="2" fillId="0" borderId="2" xfId="0" applyFont="1" applyBorder="1" applyAlignment="1">
      <alignment horizontal="center"/>
    </xf>
    <xf numFmtId="1" fontId="0" fillId="0" borderId="1" xfId="0" applyNumberForma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3" fontId="0" fillId="0" borderId="1" xfId="1" applyNumberFormat="1" applyFont="1" applyFill="1" applyBorder="1" applyAlignment="1">
      <alignment horizontal="right"/>
    </xf>
    <xf numFmtId="3" fontId="0" fillId="0" borderId="1" xfId="1" applyNumberFormat="1" applyFont="1" applyBorder="1" applyAlignment="1">
      <alignment horizontal="right"/>
    </xf>
    <xf numFmtId="44" fontId="1" fillId="2" borderId="1" xfId="2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quotePrefix="1" applyBorder="1"/>
    <xf numFmtId="0" fontId="0" fillId="0" borderId="3" xfId="0" applyBorder="1"/>
    <xf numFmtId="0" fontId="0" fillId="0" borderId="3" xfId="0" quotePrefix="1" applyBorder="1"/>
    <xf numFmtId="0" fontId="0" fillId="0" borderId="4" xfId="0" applyFont="1" applyFill="1" applyBorder="1"/>
    <xf numFmtId="3" fontId="0" fillId="0" borderId="4" xfId="0" quotePrefix="1" applyNumberFormat="1" applyFont="1" applyFill="1" applyBorder="1"/>
    <xf numFmtId="0" fontId="0" fillId="0" borderId="0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showGridLines="0" tabSelected="1" zoomScale="80" zoomScaleNormal="80"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" max="1" width="16.81640625" bestFit="1" customWidth="1"/>
    <col min="2" max="2" width="27" customWidth="1"/>
    <col min="3" max="3" width="25.26953125" bestFit="1" customWidth="1"/>
    <col min="4" max="4" width="28.54296875" customWidth="1"/>
    <col min="5" max="5" width="20.54296875" customWidth="1"/>
    <col min="6" max="7" width="15.1796875" customWidth="1"/>
    <col min="8" max="8" width="17.26953125" customWidth="1"/>
    <col min="9" max="9" width="19.453125" customWidth="1"/>
    <col min="10" max="10" width="16.453125" customWidth="1"/>
    <col min="11" max="12" width="22.1796875" style="7" customWidth="1"/>
    <col min="13" max="14" width="20.7265625" style="7" customWidth="1"/>
    <col min="15" max="15" width="17.26953125" style="7" bestFit="1" customWidth="1"/>
    <col min="16" max="16" width="17.26953125" style="7" customWidth="1"/>
    <col min="17" max="19" width="17.1796875" style="7" customWidth="1"/>
    <col min="20" max="20" width="16" bestFit="1" customWidth="1"/>
    <col min="21" max="22" width="14.7265625" bestFit="1" customWidth="1"/>
    <col min="23" max="23" width="13.26953125" bestFit="1" customWidth="1"/>
  </cols>
  <sheetData>
    <row r="1" spans="1:23" x14ac:dyDescent="0.35">
      <c r="A1" s="24" t="s">
        <v>31</v>
      </c>
      <c r="B1" s="25" t="s">
        <v>33</v>
      </c>
      <c r="C1" s="24" t="s">
        <v>32</v>
      </c>
      <c r="D1" s="24">
        <v>20180101</v>
      </c>
      <c r="E1" s="24">
        <v>20211231</v>
      </c>
      <c r="F1" s="24">
        <v>14</v>
      </c>
    </row>
    <row r="2" spans="1:23" x14ac:dyDescent="0.35">
      <c r="A2" s="16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3" t="s">
        <v>78</v>
      </c>
      <c r="H2" s="3" t="s">
        <v>8</v>
      </c>
      <c r="I2" s="3" t="s">
        <v>9</v>
      </c>
      <c r="J2" s="3" t="s">
        <v>10</v>
      </c>
      <c r="K2" s="8" t="s">
        <v>11</v>
      </c>
      <c r="L2" s="8" t="s">
        <v>82</v>
      </c>
      <c r="M2" s="8" t="s">
        <v>12</v>
      </c>
      <c r="N2" s="8" t="s">
        <v>84</v>
      </c>
      <c r="O2" s="8" t="s">
        <v>88</v>
      </c>
      <c r="P2" s="8" t="s">
        <v>13</v>
      </c>
      <c r="Q2" s="8" t="s">
        <v>14</v>
      </c>
      <c r="R2" s="8" t="s">
        <v>89</v>
      </c>
      <c r="S2" s="3" t="s">
        <v>15</v>
      </c>
      <c r="T2" s="3" t="s">
        <v>16</v>
      </c>
      <c r="U2" s="3" t="s">
        <v>17</v>
      </c>
      <c r="V2" s="3" t="s">
        <v>18</v>
      </c>
      <c r="W2" s="3" t="s">
        <v>90</v>
      </c>
    </row>
    <row r="3" spans="1:23" ht="75" customHeight="1" x14ac:dyDescent="0.35">
      <c r="A3" s="4" t="s">
        <v>19</v>
      </c>
      <c r="B3" s="4" t="s">
        <v>30</v>
      </c>
      <c r="C3" s="4" t="s">
        <v>20</v>
      </c>
      <c r="D3" s="4" t="s">
        <v>21</v>
      </c>
      <c r="E3" s="4" t="s">
        <v>77</v>
      </c>
      <c r="F3" s="4" t="s">
        <v>22</v>
      </c>
      <c r="G3" s="4" t="s">
        <v>79</v>
      </c>
      <c r="H3" s="4" t="s">
        <v>35</v>
      </c>
      <c r="I3" s="4" t="s">
        <v>36</v>
      </c>
      <c r="J3" s="4" t="s">
        <v>0</v>
      </c>
      <c r="K3" s="9" t="s">
        <v>23</v>
      </c>
      <c r="L3" s="9" t="s">
        <v>83</v>
      </c>
      <c r="M3" s="9" t="s">
        <v>24</v>
      </c>
      <c r="N3" s="9" t="s">
        <v>85</v>
      </c>
      <c r="O3" s="9" t="s">
        <v>25</v>
      </c>
      <c r="P3" s="9" t="s">
        <v>86</v>
      </c>
      <c r="Q3" s="9" t="s">
        <v>26</v>
      </c>
      <c r="R3" s="9" t="s">
        <v>87</v>
      </c>
      <c r="S3" s="21" t="s">
        <v>91</v>
      </c>
      <c r="T3" s="4" t="s">
        <v>27</v>
      </c>
      <c r="U3" s="4" t="s">
        <v>28</v>
      </c>
      <c r="V3" s="4" t="s">
        <v>29</v>
      </c>
      <c r="W3" s="4" t="s">
        <v>1</v>
      </c>
    </row>
    <row r="4" spans="1:23" s="12" customFormat="1" x14ac:dyDescent="0.35">
      <c r="A4" s="2">
        <v>11111</v>
      </c>
      <c r="B4" s="2">
        <v>1111111111</v>
      </c>
      <c r="C4" s="2">
        <v>111111111</v>
      </c>
      <c r="D4" s="2" t="s">
        <v>44</v>
      </c>
      <c r="E4" s="2" t="s">
        <v>45</v>
      </c>
      <c r="F4" s="14" t="s">
        <v>39</v>
      </c>
      <c r="G4" s="14" t="s">
        <v>80</v>
      </c>
      <c r="H4" s="13">
        <v>2019</v>
      </c>
      <c r="I4" s="17" t="s">
        <v>37</v>
      </c>
      <c r="J4" s="19">
        <v>0</v>
      </c>
      <c r="K4" s="10">
        <v>0</v>
      </c>
      <c r="L4" s="10">
        <f>K4*0.85</f>
        <v>0</v>
      </c>
      <c r="M4" s="10">
        <v>0</v>
      </c>
      <c r="N4" s="10">
        <f>M4*0.9</f>
        <v>0</v>
      </c>
      <c r="O4" s="10">
        <v>15706699.859999999</v>
      </c>
      <c r="P4" s="10">
        <f>O4*0.82</f>
        <v>12879493.885199999</v>
      </c>
      <c r="Q4" s="10">
        <v>0</v>
      </c>
      <c r="R4" s="10">
        <f>Q4*0.95</f>
        <v>0</v>
      </c>
      <c r="S4" s="10">
        <v>0</v>
      </c>
      <c r="T4" s="11" t="s">
        <v>46</v>
      </c>
      <c r="U4" s="11" t="s">
        <v>47</v>
      </c>
      <c r="V4" s="11">
        <v>80223</v>
      </c>
      <c r="W4" s="11" t="s">
        <v>31</v>
      </c>
    </row>
    <row r="5" spans="1:23" s="12" customFormat="1" x14ac:dyDescent="0.35">
      <c r="A5" s="2">
        <v>22222</v>
      </c>
      <c r="B5" s="2">
        <v>2222222222</v>
      </c>
      <c r="C5" s="2">
        <v>222222222</v>
      </c>
      <c r="D5" s="2" t="s">
        <v>48</v>
      </c>
      <c r="E5" s="2" t="s">
        <v>45</v>
      </c>
      <c r="F5" s="14" t="s">
        <v>39</v>
      </c>
      <c r="G5" s="14" t="s">
        <v>80</v>
      </c>
      <c r="H5" s="13">
        <v>2019</v>
      </c>
      <c r="I5" s="17" t="s">
        <v>37</v>
      </c>
      <c r="J5" s="19">
        <v>0</v>
      </c>
      <c r="K5" s="10">
        <v>758783.84</v>
      </c>
      <c r="L5" s="10">
        <f t="shared" ref="L5:L17" si="0">K5*0.85</f>
        <v>644966.26399999997</v>
      </c>
      <c r="M5" s="10">
        <v>0</v>
      </c>
      <c r="N5" s="10">
        <f t="shared" ref="N5:N17" si="1">M5*0.9</f>
        <v>0</v>
      </c>
      <c r="O5" s="10">
        <v>758783.84</v>
      </c>
      <c r="P5" s="10">
        <f t="shared" ref="P5:P17" si="2">O5*0.82</f>
        <v>622202.74879999994</v>
      </c>
      <c r="Q5" s="10">
        <v>0</v>
      </c>
      <c r="R5" s="10">
        <f t="shared" ref="R5:R17" si="3">Q5*0.95</f>
        <v>0</v>
      </c>
      <c r="S5" s="10">
        <v>0</v>
      </c>
      <c r="T5" s="11" t="s">
        <v>49</v>
      </c>
      <c r="U5" s="11" t="s">
        <v>47</v>
      </c>
      <c r="V5" s="11">
        <v>80132</v>
      </c>
      <c r="W5" s="11" t="s">
        <v>31</v>
      </c>
    </row>
    <row r="6" spans="1:23" s="12" customFormat="1" x14ac:dyDescent="0.35">
      <c r="A6" s="2">
        <v>22222</v>
      </c>
      <c r="B6" s="2">
        <v>2222222222</v>
      </c>
      <c r="C6" s="2">
        <v>222222222</v>
      </c>
      <c r="D6" s="2" t="s">
        <v>48</v>
      </c>
      <c r="E6" s="2" t="s">
        <v>45</v>
      </c>
      <c r="F6" s="14" t="s">
        <v>39</v>
      </c>
      <c r="G6" s="14" t="s">
        <v>80</v>
      </c>
      <c r="H6" s="13">
        <v>2019</v>
      </c>
      <c r="I6" s="17">
        <v>12</v>
      </c>
      <c r="J6" s="19">
        <v>0</v>
      </c>
      <c r="K6" s="10">
        <v>126031.65</v>
      </c>
      <c r="L6" s="10">
        <f t="shared" si="0"/>
        <v>107126.9025</v>
      </c>
      <c r="M6" s="10">
        <v>0</v>
      </c>
      <c r="N6" s="10">
        <f t="shared" si="1"/>
        <v>0</v>
      </c>
      <c r="O6" s="10">
        <v>126031.65</v>
      </c>
      <c r="P6" s="10">
        <f t="shared" si="2"/>
        <v>103345.95299999999</v>
      </c>
      <c r="Q6" s="10">
        <v>0</v>
      </c>
      <c r="R6" s="10">
        <f t="shared" si="3"/>
        <v>0</v>
      </c>
      <c r="S6" s="10">
        <v>0</v>
      </c>
      <c r="T6" s="11" t="s">
        <v>49</v>
      </c>
      <c r="U6" s="11" t="s">
        <v>47</v>
      </c>
      <c r="V6" s="11">
        <v>80132</v>
      </c>
      <c r="W6" s="11" t="s">
        <v>31</v>
      </c>
    </row>
    <row r="7" spans="1:23" s="12" customFormat="1" x14ac:dyDescent="0.35">
      <c r="A7" s="2">
        <v>33333</v>
      </c>
      <c r="B7" s="2">
        <v>3333333333</v>
      </c>
      <c r="C7" s="2">
        <v>333333333</v>
      </c>
      <c r="D7" s="2" t="s">
        <v>50</v>
      </c>
      <c r="E7" s="2" t="s">
        <v>45</v>
      </c>
      <c r="F7" s="5" t="s">
        <v>52</v>
      </c>
      <c r="G7" s="5" t="s">
        <v>80</v>
      </c>
      <c r="H7" s="13">
        <v>2019</v>
      </c>
      <c r="I7" s="17">
        <v>16</v>
      </c>
      <c r="J7" s="19">
        <v>0</v>
      </c>
      <c r="K7" s="10">
        <v>58528165.446400009</v>
      </c>
      <c r="L7" s="10">
        <f t="shared" si="0"/>
        <v>49748940.62944001</v>
      </c>
      <c r="M7" s="10">
        <v>250349</v>
      </c>
      <c r="N7" s="10">
        <f t="shared" si="1"/>
        <v>225314.1</v>
      </c>
      <c r="O7" s="10">
        <v>225108328.64000002</v>
      </c>
      <c r="P7" s="10">
        <f t="shared" si="2"/>
        <v>184588829.48480001</v>
      </c>
      <c r="Q7" s="10">
        <v>500394</v>
      </c>
      <c r="R7" s="10">
        <f t="shared" si="3"/>
        <v>475374.3</v>
      </c>
      <c r="S7" s="10">
        <v>500</v>
      </c>
      <c r="T7" s="11" t="s">
        <v>46</v>
      </c>
      <c r="U7" s="11" t="s">
        <v>47</v>
      </c>
      <c r="V7" s="11">
        <v>80210</v>
      </c>
      <c r="W7" s="11" t="s">
        <v>31</v>
      </c>
    </row>
    <row r="8" spans="1:23" x14ac:dyDescent="0.35">
      <c r="A8" s="2">
        <v>44444</v>
      </c>
      <c r="B8" s="2">
        <v>4444444444</v>
      </c>
      <c r="C8" s="2">
        <v>444444444</v>
      </c>
      <c r="D8" s="2" t="s">
        <v>53</v>
      </c>
      <c r="E8" s="2" t="s">
        <v>54</v>
      </c>
      <c r="F8" s="14" t="s">
        <v>39</v>
      </c>
      <c r="G8" s="14" t="s">
        <v>80</v>
      </c>
      <c r="H8" s="13">
        <v>2019</v>
      </c>
      <c r="I8" s="18">
        <v>12</v>
      </c>
      <c r="J8" s="19">
        <v>0</v>
      </c>
      <c r="K8" s="15">
        <v>0</v>
      </c>
      <c r="L8" s="10">
        <f t="shared" si="0"/>
        <v>0</v>
      </c>
      <c r="M8" s="15">
        <v>0</v>
      </c>
      <c r="N8" s="10">
        <f t="shared" si="1"/>
        <v>0</v>
      </c>
      <c r="O8" s="15">
        <v>44973705.920000002</v>
      </c>
      <c r="P8" s="10">
        <f t="shared" si="2"/>
        <v>36878438.854400001</v>
      </c>
      <c r="Q8" s="15">
        <v>0</v>
      </c>
      <c r="R8" s="10">
        <f t="shared" si="3"/>
        <v>0</v>
      </c>
      <c r="S8" s="10">
        <v>0</v>
      </c>
      <c r="T8" s="6" t="s">
        <v>55</v>
      </c>
      <c r="U8" s="6" t="s">
        <v>47</v>
      </c>
      <c r="V8" s="6">
        <v>80523</v>
      </c>
      <c r="W8" s="6" t="s">
        <v>31</v>
      </c>
    </row>
    <row r="9" spans="1:23" x14ac:dyDescent="0.35">
      <c r="A9" s="2">
        <v>44444</v>
      </c>
      <c r="B9" s="2">
        <v>4444444444</v>
      </c>
      <c r="C9" s="2">
        <v>444444444</v>
      </c>
      <c r="D9" s="2" t="s">
        <v>53</v>
      </c>
      <c r="E9" s="2" t="s">
        <v>54</v>
      </c>
      <c r="F9" s="14" t="s">
        <v>42</v>
      </c>
      <c r="G9" s="14" t="s">
        <v>81</v>
      </c>
      <c r="H9" s="13">
        <v>2019</v>
      </c>
      <c r="I9" s="18">
        <v>12</v>
      </c>
      <c r="J9" s="20">
        <v>647</v>
      </c>
      <c r="K9" s="15">
        <v>0</v>
      </c>
      <c r="L9" s="10">
        <f t="shared" si="0"/>
        <v>0</v>
      </c>
      <c r="M9" s="15">
        <v>0</v>
      </c>
      <c r="N9" s="10">
        <f t="shared" si="1"/>
        <v>0</v>
      </c>
      <c r="O9" s="15">
        <v>0</v>
      </c>
      <c r="P9" s="10">
        <f t="shared" si="2"/>
        <v>0</v>
      </c>
      <c r="Q9" s="15">
        <v>323500</v>
      </c>
      <c r="R9" s="10">
        <f t="shared" si="3"/>
        <v>307325</v>
      </c>
      <c r="S9" s="10">
        <v>0</v>
      </c>
      <c r="T9" s="6" t="s">
        <v>55</v>
      </c>
      <c r="U9" s="6" t="s">
        <v>47</v>
      </c>
      <c r="V9" s="6">
        <v>80523</v>
      </c>
      <c r="W9" s="6" t="s">
        <v>31</v>
      </c>
    </row>
    <row r="10" spans="1:23" x14ac:dyDescent="0.35">
      <c r="A10" s="2">
        <v>55555</v>
      </c>
      <c r="B10" s="2">
        <v>5555555555</v>
      </c>
      <c r="C10" s="2">
        <v>555555555</v>
      </c>
      <c r="D10" s="2" t="s">
        <v>69</v>
      </c>
      <c r="E10" s="2" t="s">
        <v>68</v>
      </c>
      <c r="F10" s="14" t="s">
        <v>56</v>
      </c>
      <c r="G10" s="14" t="s">
        <v>80</v>
      </c>
      <c r="H10" s="13">
        <v>2019</v>
      </c>
      <c r="I10" s="18" t="s">
        <v>38</v>
      </c>
      <c r="J10" s="20">
        <v>0</v>
      </c>
      <c r="K10" s="15">
        <v>0</v>
      </c>
      <c r="L10" s="10">
        <f t="shared" si="0"/>
        <v>0</v>
      </c>
      <c r="M10" s="15">
        <v>0</v>
      </c>
      <c r="N10" s="10">
        <f t="shared" si="1"/>
        <v>0</v>
      </c>
      <c r="O10" s="15">
        <v>0</v>
      </c>
      <c r="P10" s="10">
        <f t="shared" si="2"/>
        <v>0</v>
      </c>
      <c r="Q10" s="15">
        <v>1000000</v>
      </c>
      <c r="R10" s="10">
        <f t="shared" si="3"/>
        <v>950000</v>
      </c>
      <c r="S10" s="10">
        <v>0</v>
      </c>
      <c r="T10" s="6" t="s">
        <v>67</v>
      </c>
      <c r="U10" s="6" t="s">
        <v>47</v>
      </c>
      <c r="V10" s="6">
        <v>80301</v>
      </c>
      <c r="W10" s="6" t="s">
        <v>31</v>
      </c>
    </row>
    <row r="11" spans="1:23" x14ac:dyDescent="0.35">
      <c r="A11" s="2">
        <v>66666</v>
      </c>
      <c r="B11" s="2">
        <v>6666666666</v>
      </c>
      <c r="C11" s="2">
        <v>666666666</v>
      </c>
      <c r="D11" s="2" t="s">
        <v>70</v>
      </c>
      <c r="E11" s="2" t="s">
        <v>68</v>
      </c>
      <c r="F11" s="14" t="s">
        <v>57</v>
      </c>
      <c r="G11" s="14" t="s">
        <v>80</v>
      </c>
      <c r="H11" s="13">
        <v>2019</v>
      </c>
      <c r="I11" s="18">
        <v>12</v>
      </c>
      <c r="J11" s="20">
        <v>0</v>
      </c>
      <c r="K11" s="15">
        <v>0</v>
      </c>
      <c r="L11" s="10">
        <f t="shared" si="0"/>
        <v>0</v>
      </c>
      <c r="M11" s="15">
        <v>0</v>
      </c>
      <c r="N11" s="10">
        <f t="shared" si="1"/>
        <v>0</v>
      </c>
      <c r="O11" s="15">
        <v>0</v>
      </c>
      <c r="P11" s="10">
        <f t="shared" si="2"/>
        <v>0</v>
      </c>
      <c r="Q11" s="15">
        <v>50000</v>
      </c>
      <c r="R11" s="10">
        <f t="shared" si="3"/>
        <v>47500</v>
      </c>
      <c r="S11" s="10">
        <v>0</v>
      </c>
      <c r="T11" s="6" t="s">
        <v>71</v>
      </c>
      <c r="U11" s="6" t="s">
        <v>47</v>
      </c>
      <c r="V11" s="6">
        <v>80135</v>
      </c>
      <c r="W11" s="6" t="s">
        <v>31</v>
      </c>
    </row>
    <row r="12" spans="1:23" x14ac:dyDescent="0.35">
      <c r="A12" s="2">
        <v>77777</v>
      </c>
      <c r="B12" s="2">
        <v>7777777777</v>
      </c>
      <c r="C12" s="2">
        <v>777777777</v>
      </c>
      <c r="D12" s="2" t="s">
        <v>73</v>
      </c>
      <c r="E12" s="2" t="s">
        <v>45</v>
      </c>
      <c r="F12" s="14" t="s">
        <v>58</v>
      </c>
      <c r="G12" s="14" t="s">
        <v>80</v>
      </c>
      <c r="H12" s="13">
        <v>2019</v>
      </c>
      <c r="I12" s="18">
        <v>16</v>
      </c>
      <c r="J12" s="20">
        <v>4977</v>
      </c>
      <c r="K12" s="15">
        <v>0</v>
      </c>
      <c r="L12" s="10">
        <f t="shared" si="0"/>
        <v>0</v>
      </c>
      <c r="M12" s="15">
        <v>0</v>
      </c>
      <c r="N12" s="10">
        <f t="shared" si="1"/>
        <v>0</v>
      </c>
      <c r="O12" s="15">
        <v>1493157</v>
      </c>
      <c r="P12" s="10">
        <f t="shared" si="2"/>
        <v>1224388.74</v>
      </c>
      <c r="Q12" s="15">
        <v>65000</v>
      </c>
      <c r="R12" s="10">
        <f t="shared" si="3"/>
        <v>61750</v>
      </c>
      <c r="S12" s="10">
        <v>0</v>
      </c>
      <c r="T12" s="6" t="s">
        <v>72</v>
      </c>
      <c r="U12" s="6" t="s">
        <v>47</v>
      </c>
      <c r="V12" s="6">
        <v>81147</v>
      </c>
      <c r="W12" s="6" t="s">
        <v>31</v>
      </c>
    </row>
    <row r="13" spans="1:23" x14ac:dyDescent="0.35">
      <c r="A13" s="2">
        <v>88888</v>
      </c>
      <c r="B13" s="2">
        <v>8888888888</v>
      </c>
      <c r="C13" s="2">
        <v>888888888</v>
      </c>
      <c r="D13" s="2" t="s">
        <v>74</v>
      </c>
      <c r="E13" s="2" t="s">
        <v>45</v>
      </c>
      <c r="F13" s="14" t="s">
        <v>43</v>
      </c>
      <c r="G13" s="14" t="s">
        <v>81</v>
      </c>
      <c r="H13" s="13">
        <v>2019</v>
      </c>
      <c r="I13" s="18">
        <v>12</v>
      </c>
      <c r="J13" s="20">
        <v>203260</v>
      </c>
      <c r="K13" s="15">
        <v>0</v>
      </c>
      <c r="L13" s="10">
        <f t="shared" si="0"/>
        <v>0</v>
      </c>
      <c r="M13" s="15">
        <v>0</v>
      </c>
      <c r="N13" s="10">
        <f t="shared" si="1"/>
        <v>0</v>
      </c>
      <c r="O13" s="15">
        <v>60978135</v>
      </c>
      <c r="P13" s="10">
        <f t="shared" si="2"/>
        <v>50002070.699999996</v>
      </c>
      <c r="Q13" s="15">
        <v>-1000000</v>
      </c>
      <c r="R13" s="15">
        <v>-1000000</v>
      </c>
      <c r="S13" s="15">
        <v>1500000</v>
      </c>
      <c r="T13" s="6" t="s">
        <v>46</v>
      </c>
      <c r="U13" s="6" t="s">
        <v>47</v>
      </c>
      <c r="V13" s="6">
        <v>80022</v>
      </c>
      <c r="W13" s="6" t="s">
        <v>31</v>
      </c>
    </row>
    <row r="14" spans="1:23" x14ac:dyDescent="0.35">
      <c r="A14" s="2">
        <v>99999</v>
      </c>
      <c r="B14" s="2">
        <v>9999999999</v>
      </c>
      <c r="C14" s="2">
        <v>999999999</v>
      </c>
      <c r="D14" s="2" t="s">
        <v>75</v>
      </c>
      <c r="E14" s="2" t="s">
        <v>45</v>
      </c>
      <c r="F14" s="14" t="s">
        <v>59</v>
      </c>
      <c r="G14" s="14" t="s">
        <v>80</v>
      </c>
      <c r="H14" s="13">
        <v>2019</v>
      </c>
      <c r="I14" s="18" t="s">
        <v>37</v>
      </c>
      <c r="J14" s="20">
        <v>0</v>
      </c>
      <c r="K14" s="15">
        <v>0</v>
      </c>
      <c r="L14" s="10">
        <f t="shared" si="0"/>
        <v>0</v>
      </c>
      <c r="M14" s="15">
        <v>0</v>
      </c>
      <c r="N14" s="10">
        <f t="shared" si="1"/>
        <v>0</v>
      </c>
      <c r="O14" s="15">
        <v>1346579</v>
      </c>
      <c r="P14" s="10">
        <f t="shared" si="2"/>
        <v>1104194.78</v>
      </c>
      <c r="Q14" s="15">
        <v>13498</v>
      </c>
      <c r="R14" s="10">
        <f t="shared" si="3"/>
        <v>12823.099999999999</v>
      </c>
      <c r="S14" s="10">
        <v>0</v>
      </c>
      <c r="T14" s="6" t="s">
        <v>76</v>
      </c>
      <c r="U14" s="6" t="s">
        <v>47</v>
      </c>
      <c r="V14" s="6">
        <v>80828</v>
      </c>
      <c r="W14" s="6" t="s">
        <v>31</v>
      </c>
    </row>
    <row r="15" spans="1:23" x14ac:dyDescent="0.35">
      <c r="A15" s="2">
        <v>12121</v>
      </c>
      <c r="B15" s="2">
        <v>1212121212</v>
      </c>
      <c r="C15" s="2">
        <v>121212121</v>
      </c>
      <c r="D15" s="2" t="s">
        <v>61</v>
      </c>
      <c r="E15" s="2" t="s">
        <v>51</v>
      </c>
      <c r="F15" s="14" t="s">
        <v>40</v>
      </c>
      <c r="G15" s="14" t="s">
        <v>81</v>
      </c>
      <c r="H15" s="13">
        <v>2019</v>
      </c>
      <c r="I15" s="18">
        <v>12</v>
      </c>
      <c r="J15" s="20">
        <v>0</v>
      </c>
      <c r="K15" s="15">
        <v>0</v>
      </c>
      <c r="L15" s="10">
        <f t="shared" si="0"/>
        <v>0</v>
      </c>
      <c r="M15" s="15">
        <v>3228584.58</v>
      </c>
      <c r="N15" s="10">
        <f t="shared" si="1"/>
        <v>2905726.122</v>
      </c>
      <c r="O15" s="15">
        <v>0</v>
      </c>
      <c r="P15" s="10">
        <f t="shared" si="2"/>
        <v>0</v>
      </c>
      <c r="Q15" s="15">
        <v>3228584.58</v>
      </c>
      <c r="R15" s="10">
        <f t="shared" si="3"/>
        <v>3067155.3509999998</v>
      </c>
      <c r="S15" s="10">
        <v>0</v>
      </c>
      <c r="T15" s="6" t="s">
        <v>62</v>
      </c>
      <c r="U15" s="6" t="s">
        <v>47</v>
      </c>
      <c r="V15" s="6">
        <v>80941</v>
      </c>
      <c r="W15" s="6" t="s">
        <v>31</v>
      </c>
    </row>
    <row r="16" spans="1:23" x14ac:dyDescent="0.35">
      <c r="A16" s="2">
        <v>23232</v>
      </c>
      <c r="B16" s="2">
        <v>2323232323</v>
      </c>
      <c r="C16" s="2">
        <v>232323232</v>
      </c>
      <c r="D16" s="2" t="s">
        <v>63</v>
      </c>
      <c r="E16" s="2" t="s">
        <v>34</v>
      </c>
      <c r="F16" s="14" t="s">
        <v>60</v>
      </c>
      <c r="G16" s="14" t="s">
        <v>81</v>
      </c>
      <c r="H16" s="13">
        <v>2019</v>
      </c>
      <c r="I16" s="18">
        <v>16</v>
      </c>
      <c r="J16" s="20">
        <v>0</v>
      </c>
      <c r="K16" s="15">
        <v>0</v>
      </c>
      <c r="L16" s="10">
        <f t="shared" si="0"/>
        <v>0</v>
      </c>
      <c r="M16" s="15">
        <v>189000</v>
      </c>
      <c r="N16" s="10">
        <f t="shared" si="1"/>
        <v>170100</v>
      </c>
      <c r="O16" s="15">
        <v>0</v>
      </c>
      <c r="P16" s="10">
        <f t="shared" si="2"/>
        <v>0</v>
      </c>
      <c r="Q16" s="15">
        <v>189000</v>
      </c>
      <c r="R16" s="10">
        <f t="shared" si="3"/>
        <v>179550</v>
      </c>
      <c r="S16" s="10">
        <v>0</v>
      </c>
      <c r="T16" s="6" t="s">
        <v>64</v>
      </c>
      <c r="U16" s="6" t="s">
        <v>47</v>
      </c>
      <c r="V16" s="6">
        <v>81658</v>
      </c>
      <c r="W16" s="6" t="s">
        <v>31</v>
      </c>
    </row>
    <row r="17" spans="1:23" x14ac:dyDescent="0.35">
      <c r="A17" s="26">
        <v>34343</v>
      </c>
      <c r="B17" s="26">
        <v>3434343434</v>
      </c>
      <c r="C17" s="26">
        <v>343434343</v>
      </c>
      <c r="D17" s="26" t="s">
        <v>65</v>
      </c>
      <c r="E17" s="26" t="s">
        <v>45</v>
      </c>
      <c r="F17" s="27" t="s">
        <v>41</v>
      </c>
      <c r="G17" s="14" t="s">
        <v>81</v>
      </c>
      <c r="H17" s="13">
        <v>2019</v>
      </c>
      <c r="I17" s="18" t="s">
        <v>37</v>
      </c>
      <c r="J17" s="20">
        <v>0</v>
      </c>
      <c r="K17" s="15">
        <v>0</v>
      </c>
      <c r="L17" s="10">
        <f t="shared" si="0"/>
        <v>0</v>
      </c>
      <c r="M17" s="15">
        <v>0</v>
      </c>
      <c r="N17" s="10">
        <f t="shared" si="1"/>
        <v>0</v>
      </c>
      <c r="O17" s="15">
        <v>0</v>
      </c>
      <c r="P17" s="10">
        <f t="shared" si="2"/>
        <v>0</v>
      </c>
      <c r="Q17" s="15">
        <v>160752</v>
      </c>
      <c r="R17" s="10">
        <f t="shared" si="3"/>
        <v>152714.4</v>
      </c>
      <c r="S17" s="10">
        <v>0</v>
      </c>
      <c r="T17" s="6" t="s">
        <v>66</v>
      </c>
      <c r="U17" s="6" t="s">
        <v>47</v>
      </c>
      <c r="V17" s="6">
        <v>81211</v>
      </c>
      <c r="W17" s="6" t="s">
        <v>31</v>
      </c>
    </row>
    <row r="18" spans="1:23" x14ac:dyDescent="0.35">
      <c r="A18" s="22" t="s">
        <v>31</v>
      </c>
      <c r="B18" s="23" t="s">
        <v>33</v>
      </c>
      <c r="C18" s="22" t="s">
        <v>32</v>
      </c>
      <c r="D18" s="28">
        <v>20220930</v>
      </c>
      <c r="E18" s="28">
        <v>20180101</v>
      </c>
      <c r="F18" s="28">
        <v>20211231</v>
      </c>
      <c r="G18" s="1"/>
      <c r="I18" s="1"/>
    </row>
  </sheetData>
  <autoFilter ref="A3:W17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APM Data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Lai</dc:creator>
  <cp:lastModifiedBy>Julia Tremaroli</cp:lastModifiedBy>
  <cp:lastPrinted>2018-10-12T16:15:08Z</cp:lastPrinted>
  <dcterms:created xsi:type="dcterms:W3CDTF">2016-02-23T17:23:42Z</dcterms:created>
  <dcterms:modified xsi:type="dcterms:W3CDTF">2022-04-18T03:11:56Z</dcterms:modified>
</cp:coreProperties>
</file>