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S:\APCD Program\Data Requests\FY25\24.54 Insurance Design, Financial Toxicity and Access to Care for Individuals with Blood Cancer\Application\Final Documents\"/>
    </mc:Choice>
  </mc:AlternateContent>
  <xr:revisionPtr revIDLastSave="0" documentId="13_ncr:1_{C685D0EF-1DED-41D3-B08B-E0628CB226C6}" xr6:coauthVersionLast="36" xr6:coauthVersionMax="36" xr10:uidLastSave="{00000000-0000-0000-0000-000000000000}"/>
  <bookViews>
    <workbookView xWindow="0" yWindow="0" windowWidth="17685" windowHeight="7485" activeTab="2"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<sst xmlns="http://schemas.openxmlformats.org/spreadsheetml/2006/main" count="3560" uniqueCount="791">
  <si>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</si>
  <si>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</si>
  <si>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</si>
  <si>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</si>
  <si>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</si>
  <si>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</si>
  <si>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</si>
  <si>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</si>
  <si>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</si>
  <si>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</si>
  <si>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</si>
  <si>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</si>
  <si>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</si>
  <si>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</si>
  <si>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</si>
  <si>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</si>
  <si>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</si>
  <si>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</si>
  <si>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</si>
  <si>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</si>
  <si>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</si>
  <si>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</si>
  <si>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</si>
  <si>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</si>
  <si>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</si>
  <si>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</si>
  <si>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</si>
  <si>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</si>
  <si>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</si>
  <si>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</si>
  <si>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</si>
  <si>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</si>
  <si>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</si>
  <si>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</si>
  <si>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</si>
  <si>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</si>
  <si>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</si>
  <si>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</si>
  <si>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</si>
  <si>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</si>
  <si>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</si>
  <si>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</si>
  <si>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</si>
  <si>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</si>
  <si>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</si>
  <si>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</si>
  <si>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</si>
  <si>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</si>
  <si>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</si>
  <si>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</si>
  <si>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</si>
  <si>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</si>
  <si>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</si>
  <si>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</si>
  <si>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</si>
  <si>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</si>
  <si>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</si>
  <si>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</si>
  <si>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</si>
  <si>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</si>
  <si>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</si>
  <si>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</si>
  <si>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</si>
  <si>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</si>
  <si>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</si>
  <si>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</si>
  <si>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</si>
  <si>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</si>
  <si>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</si>
  <si>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</si>
  <si>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</si>
  <si>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</si>
  <si>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</si>
  <si>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</si>
  <si>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</si>
  <si>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</si>
  <si>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</si>
  <si>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</si>
  <si>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</si>
  <si>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</si>
  <si>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</si>
  <si>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</si>
  <si>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</si>
  <si>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</si>
  <si>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</si>
  <si>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</si>
  <si>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</si>
  <si>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</si>
  <si>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</si>
  <si>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</si>
  <si>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</si>
  <si>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</si>
  <si>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</si>
  <si>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</si>
  <si>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</si>
  <si>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</si>
  <si>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</si>
  <si>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</si>
  <si>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</si>
  <si>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</si>
  <si>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</si>
  <si>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</si>
  <si>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</si>
  <si>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</si>
  <si>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</si>
  <si>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</si>
  <si>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</si>
  <si>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</si>
  <si>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</si>
  <si>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</si>
  <si>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</si>
  <si>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</si>
  <si>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</si>
  <si>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</si>
  <si>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</si>
  <si>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</si>
  <si>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</si>
  <si>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</si>
  <si>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</si>
  <si>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</si>
  <si>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</si>
  <si>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</si>
  <si>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</si>
  <si>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</si>
  <si>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</si>
  <si>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</si>
  <si>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</si>
  <si>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</si>
  <si>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</si>
  <si>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</si>
  <si>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</si>
  <si>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</si>
  <si>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</si>
  <si>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</si>
  <si>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</si>
  <si>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</si>
  <si>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</si>
  <si>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</si>
  <si>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</si>
  <si>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</si>
  <si>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</si>
  <si>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</si>
  <si>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</si>
  <si>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</si>
  <si>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</si>
  <si>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</si>
  <si>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</si>
  <si>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</si>
  <si>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</si>
  <si>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</si>
  <si>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</si>
  <si>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</si>
  <si>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</si>
  <si>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</si>
  <si>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</si>
  <si>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</si>
  <si>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</si>
  <si>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</si>
  <si>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</si>
  <si>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</si>
  <si>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</si>
  <si>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</si>
  <si>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</si>
  <si>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</si>
  <si>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</si>
  <si>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</si>
  <si>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</si>
  <si>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</si>
  <si>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</si>
  <si>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</si>
  <si>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</si>
  <si>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</si>
  <si>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</si>
  <si>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</si>
  <si>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</si>
  <si>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</si>
  <si>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</si>
  <si>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</si>
  <si>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</si>
  <si>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</si>
  <si>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</si>
  <si>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</si>
  <si>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</si>
  <si>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</si>
  <si>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</si>
  <si>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</si>
  <si>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</si>
  <si>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</si>
  <si>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</si>
  <si>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</si>
  <si>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</si>
  <si>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</si>
  <si>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</si>
  <si>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</si>
  <si>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</si>
  <si>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</si>
  <si>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</si>
  <si>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</si>
  <si>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</si>
  <si>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</si>
  <si>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</si>
  <si>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</si>
  <si>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</si>
  <si>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</si>
  <si>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</si>
  <si>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</si>
  <si>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</si>
  <si>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</si>
  <si>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</si>
  <si>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</si>
  <si>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</si>
  <si>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</si>
  <si>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</si>
  <si>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</si>
  <si>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</si>
  <si>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</si>
  <si>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</si>
  <si>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</si>
  <si>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</si>
  <si>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</si>
  <si>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</si>
  <si>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</si>
  <si>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</si>
  <si>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</si>
  <si>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</si>
  <si>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</si>
  <si>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</si>
  <si>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</si>
  <si>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</si>
  <si>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</si>
  <si>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</si>
  <si>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</si>
  <si>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</si>
  <si>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</si>
  <si>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</si>
  <si>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</si>
  <si>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</si>
  <si>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</si>
  <si>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</si>
  <si>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</si>
  <si>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</si>
  <si>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</si>
  <si>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</si>
  <si>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</si>
  <si>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</si>
  <si>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</si>
  <si>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</si>
  <si>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</si>
  <si>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</si>
  <si>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</si>
  <si>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</si>
  <si>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</si>
  <si>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</si>
  <si>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</si>
  <si>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</si>
  <si>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</si>
  <si>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</si>
  <si>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</si>
  <si>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</si>
  <si>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</si>
  <si>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</si>
  <si>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</si>
  <si>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</si>
  <si>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</si>
  <si>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</si>
  <si>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</si>
  <si>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</si>
  <si>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</si>
  <si>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</si>
  <si>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</si>
  <si>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</si>
  <si>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</si>
  <si>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</si>
  <si>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</si>
  <si>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</si>
  <si>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</si>
  <si>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</si>
  <si>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</si>
  <si>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</si>
  <si>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</si>
  <si>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</si>
  <si>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</si>
  <si>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</si>
  <si>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</si>
  <si>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</si>
  <si>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</si>
  <si>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</si>
  <si>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</si>
  <si>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</si>
  <si>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</si>
  <si>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</si>
  <si>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</si>
  <si>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</si>
  <si>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</si>
  <si>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</si>
  <si>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</si>
  <si>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</si>
  <si>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</si>
  <si>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</si>
  <si>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</si>
  <si>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</si>
  <si>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</si>
  <si>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</si>
  <si>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</si>
  <si>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</si>
  <si>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</si>
  <si>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</si>
  <si>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</si>
  <si>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</si>
  <si>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</si>
  <si>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</si>
  <si>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</si>
  <si>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</si>
  <si>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</si>
  <si>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</si>
  <si>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</si>
  <si>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</si>
  <si>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</si>
  <si>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</si>
  <si>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</si>
  <si>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</si>
  <si>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</si>
  <si>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</si>
  <si>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</si>
  <si>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</si>
  <si>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</si>
  <si>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</si>
  <si>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</si>
  <si>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</si>
  <si>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</si>
  <si>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</si>
  <si>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</si>
  <si>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</si>
  <si>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</si>
  <si>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</si>
  <si>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</si>
  <si>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</si>
  <si>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</si>
  <si>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</si>
  <si>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</si>
  <si>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</si>
  <si>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</si>
  <si>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</si>
  <si>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</si>
  <si>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</si>
  <si>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</si>
  <si>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</si>
  <si>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</si>
  <si>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</si>
  <si>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</si>
  <si>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</si>
  <si>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</si>
  <si>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</si>
  <si>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</si>
  <si>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</si>
  <si>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</si>
  <si>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</si>
  <si>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</si>
  <si>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</si>
  <si>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</si>
  <si>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</si>
  <si>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</si>
  <si>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</si>
  <si>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</si>
  <si>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</si>
  <si>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</si>
  <si>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</si>
  <si>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</si>
  <si>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</si>
  <si>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</si>
  <si>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</si>
  <si>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</si>
  <si>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</si>
  <si>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</si>
  <si>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</si>
  <si>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</si>
  <si>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</si>
  <si>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</si>
  <si>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</si>
  <si>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</si>
  <si>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</si>
  <si>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</si>
  <si>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</si>
  <si>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</si>
  <si>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</si>
  <si>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</si>
  <si>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</si>
  <si>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</si>
  <si>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</si>
  <si>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</si>
  <si>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</si>
  <si>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</si>
  <si>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</si>
  <si>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</si>
  <si>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</si>
  <si>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</si>
  <si>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</si>
  <si>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</si>
  <si>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</si>
  <si>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</si>
  <si>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</si>
  <si>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</si>
  <si>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</si>
  <si>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</si>
  <si>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</si>
  <si>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</si>
  <si>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</si>
  <si>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</si>
  <si>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</si>
  <si>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</si>
  <si>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</si>
  <si>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</si>
  <si>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</si>
  <si>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</si>
  <si>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</si>
  <si>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</si>
  <si>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</si>
  <si>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</si>
  <si>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</si>
  <si>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</si>
  <si>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</si>
  <si>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</si>
  <si>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</si>
  <si>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</si>
  <si>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</si>
  <si>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</si>
  <si>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</si>
  <si>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</si>
  <si>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</si>
  <si>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</si>
  <si>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</si>
  <si>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</si>
  <si>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</si>
  <si>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</si>
  <si>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</si>
  <si>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</si>
  <si>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</si>
  <si>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</si>
  <si>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</si>
  <si>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</si>
  <si>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</si>
  <si>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</si>
  <si>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</si>
  <si>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</si>
  <si>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</si>
  <si>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</si>
  <si>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</si>
  <si>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</si>
  <si>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</si>
  <si>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</si>
  <si>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</si>
  <si>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</si>
  <si>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</si>
  <si>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</si>
  <si>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</si>
  <si>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</si>
  <si>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</si>
  <si>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</si>
  <si>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</si>
  <si>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</si>
  <si>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</si>
  <si>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</si>
  <si>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</si>
  <si>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</si>
  <si>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</si>
  <si>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</si>
  <si>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</si>
  <si>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</si>
  <si>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</si>
  <si>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</si>
  <si>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</si>
  <si>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</si>
  <si>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</si>
  <si>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</si>
  <si>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</si>
  <si>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</si>
  <si>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</si>
  <si>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</si>
  <si>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</si>
  <si>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</si>
  <si>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</si>
  <si>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</si>
  <si>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</si>
  <si>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</si>
  <si>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</si>
  <si>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</si>
  <si>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</si>
  <si>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</si>
  <si>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</si>
  <si>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</si>
  <si>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</si>
  <si>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</si>
  <si>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</si>
  <si>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</si>
  <si>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</si>
  <si>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</si>
  <si>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</si>
  <si>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</si>
  <si>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</si>
  <si>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</si>
  <si>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</si>
  <si>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</si>
  <si>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</si>
  <si>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</si>
  <si>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</si>
  <si>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</si>
  <si>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</si>
  <si>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</si>
  <si>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</si>
  <si>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</si>
  <si>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</si>
  <si>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</si>
  <si>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</si>
  <si>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</si>
  <si>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</si>
  <si>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</si>
  <si>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</si>
  <si>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</si>
  <si>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</si>
  <si>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</si>
  <si>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</si>
  <si>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</si>
  <si>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</si>
  <si>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</si>
  <si>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</si>
  <si>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</si>
  <si>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</si>
  <si>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</si>
  <si>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</si>
  <si>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</si>
  <si>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</si>
  <si>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</si>
  <si>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</si>
  <si>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</si>
  <si>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</si>
  <si>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</si>
  <si>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</si>
  <si>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</si>
  <si>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</si>
  <si>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</si>
  <si>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</si>
  <si>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</si>
  <si>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</si>
  <si>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</si>
  <si>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</si>
  <si>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</si>
  <si>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</si>
  <si>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</si>
  <si>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</si>
  <si>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</si>
  <si>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</si>
  <si>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</si>
  <si>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</si>
  <si>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</si>
  <si>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</si>
  <si>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</si>
  <si>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</si>
  <si>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</si>
  <si>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</si>
  <si>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</si>
  <si>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</si>
  <si>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</si>
  <si>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</si>
  <si>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</si>
  <si>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</si>
  <si>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</si>
  <si>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</si>
  <si>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</si>
  <si>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</si>
  <si>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</si>
  <si>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</si>
  <si>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</si>
  <si>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</si>
  <si>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</si>
  <si>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</si>
  <si>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</si>
  <si>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</si>
  <si>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</si>
  <si>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</si>
  <si>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</si>
  <si>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</si>
  <si>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</si>
  <si>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</si>
  <si>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</si>
  <si>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</si>
  <si>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</si>
  <si>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</si>
  <si>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</si>
  <si>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</si>
  <si>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</si>
  <si>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</si>
  <si>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</si>
  <si>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</si>
  <si>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</si>
  <si>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</si>
  <si>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</si>
  <si>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</si>
  <si>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</si>
  <si>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</si>
  <si>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</si>
  <si>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</si>
  <si>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</si>
  <si>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</si>
  <si>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</si>
  <si>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</si>
  <si>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</si>
  <si>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</si>
  <si>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</si>
  <si>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</si>
  <si>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</si>
  <si>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</si>
  <si>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</si>
  <si>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</si>
  <si>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</si>
  <si>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</si>
  <si>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</si>
  <si>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</si>
  <si>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</si>
  <si>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</si>
  <si>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</si>
  <si>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</si>
  <si>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</si>
  <si>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</si>
  <si>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</si>
  <si>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</si>
  <si>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</si>
  <si>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</si>
  <si>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</si>
  <si>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</si>
  <si>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</si>
  <si>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</si>
  <si>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</si>
  <si>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</si>
  <si>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</si>
  <si>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</si>
  <si>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</si>
  <si>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</si>
  <si>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</si>
  <si>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</si>
  <si>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</si>
  <si>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</si>
  <si>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</si>
  <si>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</si>
  <si>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</si>
  <si>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</si>
  <si>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</si>
  <si>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</si>
  <si>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</si>
  <si>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</si>
  <si>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</si>
  <si>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</si>
  <si>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</si>
  <si>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</si>
  <si>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</si>
  <si>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</si>
  <si>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</si>
  <si>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</si>
  <si>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</si>
  <si>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</si>
  <si>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</si>
  <si>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</si>
  <si>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</si>
  <si>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</si>
  <si>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</si>
  <si>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</si>
  <si>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</si>
  <si>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</si>
  <si>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</si>
  <si>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</si>
  <si>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</si>
  <si>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</si>
  <si>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</si>
  <si>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</si>
  <si>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</si>
  <si>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</si>
  <si>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</si>
  <si>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</si>
  <si>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</si>
  <si>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</si>
  <si>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</si>
  <si>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</si>
  <si>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</si>
  <si>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</si>
  <si>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</si>
  <si>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</si>
  <si>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</si>
  <si>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</si>
  <si>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</si>
  <si>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</si>
  <si>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</si>
  <si>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</si>
  <si>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</si>
  <si>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</si>
  <si>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</si>
  <si>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</si>
  <si>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</si>
  <si>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</si>
  <si>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</si>
  <si>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</si>
  <si>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</si>
  <si>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</si>
  <si>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</si>
  <si>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</si>
  <si>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</si>
  <si>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</si>
  <si>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</si>
  <si>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</si>
  <si>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</si>
  <si>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</si>
  <si>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</si>
  <si>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</si>
  <si>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</si>
  <si>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</si>
  <si>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</si>
  <si>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</si>
  <si>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</si>
  <si>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</si>
  <si>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</si>
  <si>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</si>
  <si>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</si>
  <si>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</si>
  <si>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</si>
  <si>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</si>
  <si>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</si>
  <si>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</si>
  <si>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</si>
  <si>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</si>
  <si>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</si>
  <si>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</si>
  <si>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</si>
  <si>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</si>
  <si>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</si>
  <si>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</si>
  <si>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</si>
  <si>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</si>
  <si>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</si>
  <si>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</si>
  <si>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</si>
  <si>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</si>
  <si>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</si>
  <si>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</si>
  <si>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</si>
  <si>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</si>
  <si>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</si>
  <si>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</si>
  <si>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</si>
  <si>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</si>
  <si>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</si>
  <si>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</si>
  <si>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</si>
  <si>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</si>
  <si>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</si>
  <si>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</si>
  <si>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</si>
  <si>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</si>
  <si>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</si>
  <si>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</si>
  <si>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</si>
  <si>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</si>
  <si>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</si>
  <si>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</si>
  <si>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</si>
  <si>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</si>
  <si>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</si>
  <si>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</si>
  <si>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</si>
  <si>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</si>
  <si>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</si>
  <si>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</si>
  <si>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</si>
  <si>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</si>
  <si>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</si>
  <si>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</si>
  <si>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</si>
  <si>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</si>
  <si>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</si>
  <si>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</si>
  <si>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</si>
  <si>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</si>
  <si>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</si>
  <si>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</si>
  <si>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</si>
  <si>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</si>
  <si>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</si>
  <si>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</si>
  <si>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1, 2, 3, 6</t>
  </si>
  <si>
    <t xml:space="preserve"> </t>
  </si>
  <si>
    <t>21 and older at time of service</t>
  </si>
  <si>
    <t>2012-2020</t>
  </si>
  <si>
    <t>Finder File to be provided by CU Anschutz team</t>
  </si>
  <si>
    <t>This is a reuse of data previously delivered to CU Anschutz under projects 22.22 and 23.60. This DESF reflects the filters and data elements that will be applied to the previous data extracts for project 24.54.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</si>
</sst>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90">
    <xf numFmtId="0" fontId="0" fillId="0" borderId="0" xfId="0"/>
    <xf numFmtId="0" fontId="0" fillId="0" borderId="0" xfId="0" applyProtection="1">
      <protection locked="0"/>
    </xf>
    <xf numFmtId="0" fontId="13" fillId="2" borderId="1" xfId="0" quotePrefix="1" applyFont="1" applyFill="1" applyBorder="1" applyAlignment="1" applyProtection="1">
      <alignment horizontal="left"/>
    </xf>
    <xf numFmtId="0" fontId="14" fillId="0" borderId="2" xfId="0" applyFont="1" applyFill="1" applyBorder="1" applyProtection="1"/>
    <xf numFmtId="0" fontId="14" fillId="0" borderId="3" xfId="0" applyFont="1" applyFill="1" applyBorder="1" applyProtection="1"/>
    <xf numFmtId="0" fontId="0" fillId="0" borderId="0" xfId="0" applyFill="1" applyProtection="1"/>
    <xf numFmtId="0" fontId="13" fillId="2" borderId="4" xfId="0" quotePrefix="1" applyFont="1" applyFill="1" applyBorder="1" applyAlignment="1" applyProtection="1">
      <alignment horizontal="left"/>
    </xf>
    <xf numFmtId="0" fontId="0" fillId="0" borderId="5" xfId="0" applyFill="1" applyBorder="1" applyProtection="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pplyProtection="1">
      <alignment horizontal="left"/>
    </xf>
    <xf numFmtId="0" fontId="13" fillId="5" borderId="4" xfId="0" quotePrefix="1" applyFont="1" applyFill="1" applyBorder="1" applyAlignment="1" applyProtection="1">
      <alignment horizontal="left" wrapText="1"/>
    </xf>
    <xf numFmtId="0" fontId="13" fillId="2" borderId="6" xfId="0" quotePrefix="1" applyFont="1" applyFill="1" applyBorder="1" applyAlignment="1" applyProtection="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Fill="1" applyBorder="1" applyProtection="1"/>
    <xf numFmtId="0" fontId="0" fillId="0" borderId="8" xfId="0" applyFont="1" applyFill="1" applyBorder="1" applyProtection="1"/>
    <xf numFmtId="0" fontId="0" fillId="0" borderId="5" xfId="0" applyFont="1" applyFill="1" applyBorder="1" applyProtection="1"/>
    <xf numFmtId="0" fontId="13" fillId="7" borderId="5" xfId="0" quotePrefix="1" applyFont="1" applyFill="1" applyBorder="1" applyAlignment="1" applyProtection="1">
      <alignment horizontal="left"/>
    </xf>
    <xf numFmtId="49" fontId="0" fillId="6" borderId="0" xfId="0" applyNumberFormat="1" applyFill="1" applyBorder="1" applyAlignment="1" applyProtection="1">
      <alignment horizontal="center" vertical="center"/>
      <protection locked="0"/>
    </xf>
    <xf numFmtId="0" fontId="0" fillId="0" borderId="5" xfId="0" applyBorder="1"/>
    <xf numFmtId="0" fontId="17" fillId="0" borderId="0" xfId="0" applyFont="1"/>
    <xf numFmtId="0" fontId="14" fillId="0" borderId="9" xfId="0" applyFont="1" applyFill="1" applyBorder="1" applyProtection="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pplyProtection="1">
      <alignment horizontal="left" wrapText="1"/>
    </xf>
    <xf numFmtId="0" fontId="0" fillId="0" borderId="5" xfId="0" applyFill="1" applyBorder="1" applyAlignment="1" applyProtection="1">
      <alignment wrapText="1"/>
    </xf>
    <xf numFmtId="0" fontId="0" fillId="0" borderId="0" xfId="0"/>
    <xf numFmtId="0" fontId="0" fillId="0" borderId="0" xfId="0" applyFill="1" applyProtection="1">
      <protection locked="0"/>
    </xf>
    <xf numFmtId="0" fontId="13" fillId="2" borderId="1" xfId="0" quotePrefix="1" applyFont="1" applyFill="1" applyBorder="1" applyAlignment="1" applyProtection="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Fill="1"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applyAlignment="1" applyProtection="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NumberFormat="1" applyAlignment="1">
      <alignment horizontal="left"/>
    </xf>
    <xf numFmtId="0" fontId="13" fillId="8" borderId="5" xfId="0" quotePrefix="1" applyFont="1" applyFill="1" applyBorder="1" applyAlignment="1" applyProtection="1">
      <alignment horizontal="center" vertical="top"/>
    </xf>
    <xf numFmtId="0" fontId="0" fillId="0" borderId="5" xfId="0" applyFill="1" applyBorder="1" applyAlignment="1" applyProtection="1"/>
    <xf numFmtId="0" fontId="18" fillId="0" borderId="5" xfId="0" applyFont="1" applyFill="1" applyBorder="1" applyProtection="1"/>
    <xf numFmtId="0" fontId="18" fillId="0" borderId="5" xfId="0" applyFont="1" applyBorder="1" applyProtection="1"/>
    <xf numFmtId="49" fontId="16" fillId="4" borderId="5" xfId="0" quotePrefix="1" applyNumberFormat="1" applyFont="1" applyFill="1" applyBorder="1" applyAlignment="1" applyProtection="1">
      <alignment horizontal="center" vertical="top"/>
    </xf>
    <xf numFmtId="0" fontId="8" fillId="0" borderId="5" xfId="0" quotePrefix="1" applyFont="1" applyFill="1" applyBorder="1" applyAlignment="1" applyProtection="1">
      <alignment wrapText="1"/>
    </xf>
    <xf numFmtId="49" fontId="19" fillId="0" borderId="8" xfId="0" applyNumberFormat="1" applyFont="1" applyBorder="1" applyAlignment="1" applyProtection="1">
      <alignment horizontal="center" vertical="center"/>
    </xf>
    <xf numFmtId="49" fontId="19" fillId="0" borderId="5" xfId="0" applyNumberFormat="1" applyFont="1" applyBorder="1" applyAlignment="1" applyProtection="1">
      <alignment horizontal="left" vertical="center" wrapText="1"/>
    </xf>
    <xf numFmtId="0" fontId="20" fillId="0" borderId="8" xfId="0" applyFont="1" applyBorder="1" applyAlignment="1" applyProtection="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pplyProtection="1">
      <alignment horizontal="center" vertical="center"/>
    </xf>
    <xf numFmtId="49" fontId="19" fillId="0" borderId="7" xfId="0" applyNumberFormat="1" applyFont="1" applyBorder="1" applyAlignment="1" applyProtection="1">
      <alignment horizontal="left" vertical="center" wrapText="1"/>
    </xf>
    <xf numFmtId="0" fontId="0" fillId="11" borderId="5" xfId="0" applyFill="1" applyBorder="1" applyProtection="1"/>
    <xf numFmtId="0" fontId="0" fillId="11" borderId="5" xfId="0" applyFill="1" applyBorder="1" applyAlignment="1" applyProtection="1">
      <alignment horizontal="left" vertical="top"/>
    </xf>
    <xf numFmtId="0" fontId="0" fillId="0" borderId="0" xfId="0" applyFill="1" applyAlignment="1" applyProtection="1">
      <alignment horizontal="left" vertical="top"/>
    </xf>
    <xf numFmtId="0" fontId="22" fillId="0" borderId="5" xfId="0" applyFont="1" applyFill="1" applyBorder="1" applyAlignment="1" applyProtection="1">
      <alignment horizontal="left" vertical="center" wrapText="1"/>
    </xf>
    <xf numFmtId="0" fontId="0" fillId="0" borderId="0" xfId="0" applyFill="1" applyBorder="1" applyProtection="1"/>
    <xf numFmtId="0" fontId="0" fillId="0" borderId="0" xfId="0" applyFill="1" applyBorder="1" applyProtection="1">
      <protection locked="0"/>
    </xf>
    <xf numFmtId="0" fontId="0" fillId="0" borderId="0" xfId="0" applyFill="1" applyBorder="1" applyAlignment="1" applyProtection="1">
      <alignment horizontal="left" vertical="top"/>
    </xf>
    <xf numFmtId="0" fontId="18" fillId="0" borderId="0" xfId="0" applyFont="1" applyFill="1" applyBorder="1" applyProtection="1"/>
    <xf numFmtId="0" fontId="13" fillId="0" borderId="0" xfId="0" quotePrefix="1" applyFont="1" applyFill="1" applyBorder="1" applyAlignment="1" applyProtection="1">
      <alignment horizontal="left"/>
    </xf>
    <xf numFmtId="0" fontId="13" fillId="0" borderId="0" xfId="0" quotePrefix="1" applyFont="1" applyFill="1" applyBorder="1" applyAlignment="1" applyProtection="1">
      <alignment horizontal="center" vertical="top"/>
    </xf>
    <xf numFmtId="49" fontId="16" fillId="0" borderId="0" xfId="0" quotePrefix="1" applyNumberFormat="1" applyFont="1" applyFill="1" applyBorder="1" applyAlignment="1" applyProtection="1">
      <alignment horizontal="center" vertical="top"/>
      <protection locked="0"/>
    </xf>
    <xf numFmtId="0" fontId="16" fillId="0" borderId="0" xfId="0" quotePrefix="1" applyFont="1" applyFill="1" applyBorder="1" applyAlignment="1" applyProtection="1">
      <alignment horizontal="center" vertical="top"/>
      <protection locked="0"/>
    </xf>
    <xf numFmtId="49" fontId="0" fillId="0" borderId="0" xfId="0" applyNumberFormat="1" applyFill="1" applyBorder="1" applyProtection="1">
      <protection locked="0"/>
    </xf>
    <xf numFmtId="0" fontId="5" fillId="2" borderId="10" xfId="0" quotePrefix="1" applyFont="1" applyFill="1" applyBorder="1" applyAlignment="1" applyProtection="1">
      <alignment horizontal="center"/>
    </xf>
    <xf numFmtId="0" fontId="5" fillId="2" borderId="12" xfId="0" quotePrefix="1" applyFont="1" applyFill="1" applyBorder="1" applyAlignment="1" applyProtection="1">
      <alignment horizontal="center"/>
    </xf>
    <xf numFmtId="0" fontId="23" fillId="2" borderId="2" xfId="0" quotePrefix="1" applyFont="1" applyFill="1" applyBorder="1" applyAlignment="1" applyProtection="1">
      <alignment horizontal="center"/>
    </xf>
    <xf numFmtId="0" fontId="23" fillId="2" borderId="0" xfId="0" quotePrefix="1" applyFont="1" applyFill="1" applyBorder="1" applyAlignment="1" applyProtection="1">
      <alignment horizontal="center"/>
    </xf>
    <xf numFmtId="0" fontId="8" fillId="6" borderId="13" xfId="0" quotePrefix="1" applyFont="1" applyFill="1" applyBorder="1" applyAlignment="1" applyProtection="1">
      <alignment horizontal="center" wrapText="1"/>
    </xf>
    <xf numFmtId="0" fontId="8" fillId="6" borderId="8" xfId="0" quotePrefix="1" applyFont="1" applyFill="1" applyBorder="1" applyAlignment="1" applyProtection="1">
      <alignment horizontal="center" wrapText="1"/>
    </xf>
    <xf numFmtId="0" fontId="0" fillId="12" borderId="0" xfId="0" applyFill="1" applyBorder="1" applyAlignment="1" applyProtection="1">
      <alignment horizontal="center" vertical="center" wrapText="1"/>
    </xf>
    <xf numFmtId="0" fontId="2" fillId="4" borderId="14" xfId="0" quotePrefix="1" applyFont="1" applyFill="1" applyBorder="1" applyAlignment="1" applyProtection="1">
      <alignment horizontal="center"/>
    </xf>
    <xf numFmtId="0" fontId="2" fillId="4" borderId="15" xfId="0" quotePrefix="1" applyFont="1" applyFill="1" applyBorder="1" applyAlignment="1" applyProtection="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pplyProtection="1">
      <alignment wrapText="1"/>
    </xf>
    <xf numFmtId="0" fontId="8" fillId="6" borderId="8" xfId="0" quotePrefix="1" applyFont="1" applyFill="1" applyBorder="1" applyAlignment="1" applyProtection="1">
      <alignment wrapText="1"/>
    </xf>
    <xf numFmtId="0" fontId="8" fillId="6" borderId="19" xfId="0" quotePrefix="1" applyFont="1" applyFill="1" applyBorder="1" applyAlignment="1" applyProtection="1">
      <alignment wrapText="1"/>
    </xf>
    <xf numFmtId="0" fontId="8" fillId="6" borderId="20" xfId="0" quotePrefix="1" applyFont="1" applyFill="1" applyBorder="1" applyAlignment="1" applyProtection="1">
      <alignment wrapText="1"/>
    </xf>
    <xf numFmtId="0" fontId="13" fillId="5" borderId="21" xfId="0" quotePrefix="1" applyFont="1" applyFill="1" applyBorder="1" applyAlignment="1" applyProtection="1">
      <alignment horizontal="center"/>
    </xf>
    <xf numFmtId="0" fontId="13" fillId="5" borderId="22" xfId="0" quotePrefix="1" applyFont="1" applyFill="1" applyBorder="1" applyAlignment="1" applyProtection="1">
      <alignment horizontal="center"/>
    </xf>
    <xf numFmtId="0" fontId="13" fillId="5" borderId="23" xfId="0" quotePrefix="1" applyFont="1" applyFill="1" applyBorder="1" applyAlignment="1" applyProtection="1">
      <alignment horizontal="center"/>
    </xf>
    <xf numFmtId="0" fontId="13" fillId="5" borderId="24" xfId="0" quotePrefix="1" applyFont="1" applyFill="1" applyBorder="1" applyAlignment="1" applyProtection="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zoomScale="80" zoomScaleNormal="80" workbookViewId="0">
      <pane ySplit="2" topLeftCell="A440" activePane="bottomLeft" state="frozen"/>
      <selection sqref="A1:E1"/>
      <selection pane="bottomLeft" activeCell="G43" sqref="G43"/>
    </sheetView>
  </sheetViews>
  <sheetFormatPr defaultColWidth="8.7109375" defaultRowHeight="15" x14ac:dyDescent="0.25"/>
  <cols>
    <col min="1" max="1" width="67.7109375" style="5" customWidth="1"/>
    <col min="2" max="2" width="17.85546875" style="5" customWidth="1"/>
    <col min="3" max="3" width="49.5703125" style="5" bestFit="1" customWidth="1"/>
    <col min="4" max="4" width="13.5703125" style="59" hidden="1" customWidth="1"/>
    <col min="5" max="5" width="22.42578125" style="5" hidden="1" customWidth="1"/>
    <col min="6" max="6" width="25.28515625" style="5" customWidth="1"/>
    <col min="7" max="7" width="29.7109375" style="31" customWidth="1"/>
    <col min="8" max="8" width="25.7109375" style="1" customWidth="1"/>
    <col min="9" max="9" width="29.7109375" style="5" customWidth="1"/>
    <col min="10" max="10" width="81.5703125" style="5" customWidth="1"/>
    <col min="11" max="11" width="17.42578125" style="5" customWidth="1"/>
    <col min="12" max="12" width="16.7109375" style="5" customWidth="1"/>
    <col min="13" max="66" width="8.7109375" style="34"/>
    <col min="67" max="16384" width="8.7109375" style="27"/>
  </cols>
  <sheetData>
    <row r="1" spans="1:66" ht="69" thickBot="1" x14ac:dyDescent="1.25">
      <c r="A1" s="70" t="s">
        <v>776</v>
      </c>
      <c r="B1" s="70"/>
      <c r="C1" s="70"/>
      <c r="D1" s="70"/>
      <c r="E1" s="70"/>
      <c r="F1" s="70"/>
      <c r="G1" s="70"/>
      <c r="H1" s="70"/>
      <c r="I1" s="70"/>
      <c r="J1" s="70"/>
      <c r="K1" s="70"/>
      <c r="L1" s="70"/>
    </row>
    <row r="2" spans="1:66" ht="49.35" customHeight="1" x14ac:dyDescent="0.5">
      <c r="A2" s="2" t="s">
        <v>0</v>
      </c>
      <c r="B2" s="2" t="s">
        <v>1</v>
      </c>
      <c r="C2" s="2" t="s">
        <v>257</v>
      </c>
      <c r="D2" s="2" t="s">
        <v>762</v>
      </c>
      <c r="E2" s="2" t="s">
        <v>534</v>
      </c>
      <c r="F2" s="24" t="s">
        <v>560</v>
      </c>
      <c r="G2" s="29" t="s">
        <v>537</v>
      </c>
      <c r="H2" s="2" t="s">
        <v>190</v>
      </c>
      <c r="I2" s="2" t="s">
        <v>2</v>
      </c>
      <c r="J2" s="2" t="s">
        <v>530</v>
      </c>
      <c r="K2" s="2" t="s">
        <v>3</v>
      </c>
      <c r="L2" s="12" t="s">
        <v>247</v>
      </c>
    </row>
    <row r="3" spans="1:66" s="1" customFormat="1" ht="24.75" customHeight="1" x14ac:dyDescent="0.5">
      <c r="A3" s="47" t="s">
        <v>206</v>
      </c>
      <c r="B3" s="47" t="s">
        <v>11</v>
      </c>
      <c r="C3" s="57" t="s">
        <v>39</v>
      </c>
      <c r="D3" s="58">
        <v>3</v>
      </c>
      <c r="E3" s="18" t="str">
        <f>A3&amp;"+"&amp;C3</f>
        <v>Medical_Claims_Header+Billing_Provider_Composite_ID</v>
      </c>
      <c r="F3" s="44" t="str">
        <f t="array" ref="F3">IF(AND($G$3:$G$67=""),"","X")</f>
        <v>X</v>
      </c>
      <c r="G3" s="30" t="s">
        <v>784</v>
      </c>
      <c r="H3" s="9" t="s">
        <v>7</v>
      </c>
      <c r="I3" s="7" t="s">
        <v>6</v>
      </c>
      <c r="J3" s="7" t="s">
        <v>402</v>
      </c>
      <c r="K3" s="7" t="s">
        <v>245</v>
      </c>
      <c r="L3" s="7">
        <v>19</v>
      </c>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row>
    <row r="4" spans="1:66" s="1" customFormat="1" ht="24.75" customHeight="1" x14ac:dyDescent="0.5">
      <c r="A4" s="46" t="s">
        <v>206</v>
      </c>
      <c r="B4" s="46" t="s">
        <v>11</v>
      </c>
      <c r="C4" s="57" t="s">
        <v>19</v>
      </c>
      <c r="D4" s="58">
        <v>4</v>
      </c>
      <c r="E4" s="18" t="str">
        <f t="shared" ref="E4:E34" si="0">A4&amp;"+"&amp;C4</f>
        <v>Medical_Claims_Header+Claim_ID</v>
      </c>
      <c r="F4" s="44" t="str">
        <f t="array" ref="F4">IF(AND($G$3:$G$67=""),"","X")</f>
        <v>X</v>
      </c>
      <c r="G4" s="30" t="s">
        <v>784</v>
      </c>
      <c r="H4" s="9" t="s">
        <v>7</v>
      </c>
      <c r="I4" s="7" t="s">
        <v>6</v>
      </c>
      <c r="J4" s="7" t="s">
        <v>403</v>
      </c>
      <c r="K4" s="7" t="s">
        <v>245</v>
      </c>
      <c r="L4" s="7">
        <v>19</v>
      </c>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row>
    <row r="5" spans="1:66" s="1" customFormat="1" ht="24.75" customHeight="1" x14ac:dyDescent="0.5">
      <c r="A5" s="46" t="s">
        <v>206</v>
      </c>
      <c r="B5" s="46" t="s">
        <v>11</v>
      </c>
      <c r="C5" s="57" t="s">
        <v>72</v>
      </c>
      <c r="D5" s="58">
        <v>5</v>
      </c>
      <c r="E5" s="18" t="str">
        <f t="shared" si="0"/>
        <v>Medical_Claims_Header+Member_Composite_ID</v>
      </c>
      <c r="F5" s="44" t="str">
        <f t="array" ref="F5">IF(AND($G$3:$G$67=""),"","X")</f>
        <v>X</v>
      </c>
      <c r="G5" s="30" t="s">
        <v>784</v>
      </c>
      <c r="H5" s="9" t="s">
        <v>7</v>
      </c>
      <c r="I5" s="7" t="s">
        <v>6</v>
      </c>
      <c r="J5" s="7" t="s">
        <v>550</v>
      </c>
      <c r="K5" s="7" t="s">
        <v>245</v>
      </c>
      <c r="L5" s="7">
        <v>19</v>
      </c>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row>
    <row r="6" spans="1:66" s="1" customFormat="1" ht="24.75" customHeight="1" x14ac:dyDescent="0.5">
      <c r="A6" s="46" t="s">
        <v>206</v>
      </c>
      <c r="B6" s="46" t="s">
        <v>11</v>
      </c>
      <c r="C6" s="57" t="s">
        <v>74</v>
      </c>
      <c r="D6" s="58">
        <v>6</v>
      </c>
      <c r="E6" s="18" t="str">
        <f t="shared" si="0"/>
        <v>Medical_Claims_Header+Member_ID</v>
      </c>
      <c r="F6" s="44" t="str">
        <f t="array" ref="F6">IF(AND($G$3:$G$67=""),"","X")</f>
        <v>X</v>
      </c>
      <c r="G6" s="30" t="s">
        <v>784</v>
      </c>
      <c r="H6" s="9" t="s">
        <v>7</v>
      </c>
      <c r="I6" s="7" t="s">
        <v>75</v>
      </c>
      <c r="J6" s="7" t="s">
        <v>551</v>
      </c>
      <c r="K6" s="7" t="s">
        <v>245</v>
      </c>
      <c r="L6" s="7">
        <v>19</v>
      </c>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row>
    <row r="7" spans="1:66" s="1" customFormat="1" ht="24.75" customHeight="1" x14ac:dyDescent="0.5">
      <c r="A7" s="46" t="s">
        <v>206</v>
      </c>
      <c r="B7" s="47" t="s">
        <v>545</v>
      </c>
      <c r="C7" s="57" t="s">
        <v>62</v>
      </c>
      <c r="D7" s="58">
        <v>7</v>
      </c>
      <c r="E7" s="18" t="str">
        <f t="shared" si="0"/>
        <v>Medical_Claims_Header+ICD_Primary_Procedure_Cd</v>
      </c>
      <c r="F7" s="44"/>
      <c r="G7" s="30"/>
      <c r="H7" s="9" t="s">
        <v>7</v>
      </c>
      <c r="I7" s="7" t="s">
        <v>63</v>
      </c>
      <c r="J7" s="7" t="s">
        <v>265</v>
      </c>
      <c r="K7" s="7" t="s">
        <v>244</v>
      </c>
      <c r="L7" s="7">
        <v>7</v>
      </c>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row>
    <row r="8" spans="1:66" s="1" customFormat="1" ht="24.75" customHeight="1" x14ac:dyDescent="0.5">
      <c r="A8" s="46" t="s">
        <v>206</v>
      </c>
      <c r="B8" s="46" t="s">
        <v>545</v>
      </c>
      <c r="C8" s="57" t="s">
        <v>213</v>
      </c>
      <c r="D8" s="58">
        <v>8</v>
      </c>
      <c r="E8" s="18" t="str">
        <f t="shared" si="0"/>
        <v>Medical_Claims_Header+ICD_Vers_Flag</v>
      </c>
      <c r="F8" s="44" t="str">
        <f t="array" ref="F8">IF(AND(G7="",G9:G10=""),"","X")</f>
        <v>X</v>
      </c>
      <c r="G8" s="30"/>
      <c r="H8" s="9" t="s">
        <v>7</v>
      </c>
      <c r="I8" s="7"/>
      <c r="J8" s="7" t="s">
        <v>577</v>
      </c>
      <c r="K8" s="7" t="s">
        <v>244</v>
      </c>
      <c r="L8" s="7">
        <v>1</v>
      </c>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row>
    <row r="9" spans="1:66" s="1" customFormat="1" ht="24.75" customHeight="1" x14ac:dyDescent="0.5">
      <c r="A9" s="46" t="s">
        <v>206</v>
      </c>
      <c r="B9" s="47" t="s">
        <v>20</v>
      </c>
      <c r="C9" s="57" t="s">
        <v>23</v>
      </c>
      <c r="D9" s="58">
        <v>9</v>
      </c>
      <c r="E9" s="18" t="str">
        <f t="shared" si="0"/>
        <v>Medical_Claims_Header+Admit_Diagnosis_Cd</v>
      </c>
      <c r="F9" s="44"/>
      <c r="G9" s="30" t="s">
        <v>784</v>
      </c>
      <c r="H9" s="9" t="s">
        <v>7</v>
      </c>
      <c r="I9" s="7" t="s">
        <v>24</v>
      </c>
      <c r="J9" s="7" t="s">
        <v>263</v>
      </c>
      <c r="K9" s="7" t="s">
        <v>244</v>
      </c>
      <c r="L9" s="7">
        <v>7</v>
      </c>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row>
    <row r="10" spans="1:66" s="1" customFormat="1" ht="24.75" customHeight="1" x14ac:dyDescent="0.5">
      <c r="A10" s="46" t="s">
        <v>206</v>
      </c>
      <c r="B10" s="46" t="s">
        <v>20</v>
      </c>
      <c r="C10" s="57" t="s">
        <v>83</v>
      </c>
      <c r="D10" s="58">
        <v>10</v>
      </c>
      <c r="E10" s="18" t="str">
        <f t="shared" si="0"/>
        <v>Medical_Claims_Header+Principal_Diagnosis_Cd</v>
      </c>
      <c r="F10" s="44"/>
      <c r="G10" s="30" t="s">
        <v>784</v>
      </c>
      <c r="H10" s="9" t="s">
        <v>7</v>
      </c>
      <c r="I10" s="7" t="s">
        <v>84</v>
      </c>
      <c r="J10" s="7" t="s">
        <v>264</v>
      </c>
      <c r="K10" s="7" t="s">
        <v>244</v>
      </c>
      <c r="L10" s="7">
        <v>7</v>
      </c>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row>
    <row r="11" spans="1:66" s="1" customFormat="1" ht="24.75" customHeight="1" x14ac:dyDescent="0.5">
      <c r="A11" s="46" t="s">
        <v>206</v>
      </c>
      <c r="B11" s="47" t="s">
        <v>16</v>
      </c>
      <c r="C11" s="57" t="s">
        <v>25</v>
      </c>
      <c r="D11" s="58">
        <v>11</v>
      </c>
      <c r="E11" s="18" t="str">
        <f t="shared" si="0"/>
        <v>Medical_Claims_Header+Admit_Dt</v>
      </c>
      <c r="F11" s="44"/>
      <c r="G11" s="30" t="s">
        <v>784</v>
      </c>
      <c r="H11" s="9" t="s">
        <v>5</v>
      </c>
      <c r="I11" s="7" t="s">
        <v>365</v>
      </c>
      <c r="J11" s="7" t="s">
        <v>678</v>
      </c>
      <c r="K11" s="7" t="s">
        <v>16</v>
      </c>
      <c r="L11" s="7">
        <v>10</v>
      </c>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row>
    <row r="12" spans="1:66" s="1" customFormat="1" ht="24.75" customHeight="1" x14ac:dyDescent="0.5">
      <c r="A12" s="46" t="s">
        <v>206</v>
      </c>
      <c r="B12" s="46" t="s">
        <v>16</v>
      </c>
      <c r="C12" s="57" t="s">
        <v>248</v>
      </c>
      <c r="D12" s="58">
        <v>12</v>
      </c>
      <c r="E12" s="18" t="str">
        <f t="shared" si="0"/>
        <v>Medical_Claims_Header+Admit_Dt_Day</v>
      </c>
      <c r="F12" s="44"/>
      <c r="G12" s="30"/>
      <c r="H12" s="9" t="s">
        <v>5</v>
      </c>
      <c r="I12" s="7" t="s">
        <v>365</v>
      </c>
      <c r="J12" s="7" t="s">
        <v>677</v>
      </c>
      <c r="K12" s="7" t="s">
        <v>246</v>
      </c>
      <c r="L12" s="7">
        <v>18</v>
      </c>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row>
    <row r="13" spans="1:66" ht="24.75" customHeight="1" x14ac:dyDescent="0.5">
      <c r="A13" s="46" t="s">
        <v>206</v>
      </c>
      <c r="B13" s="46" t="s">
        <v>16</v>
      </c>
      <c r="C13" s="57" t="s">
        <v>249</v>
      </c>
      <c r="D13" s="58">
        <v>13</v>
      </c>
      <c r="E13" s="18" t="str">
        <f t="shared" si="0"/>
        <v>Medical_Claims_Header+Admit_Dt_Month</v>
      </c>
      <c r="F13" s="44"/>
      <c r="G13" s="30"/>
      <c r="H13" s="9" t="s">
        <v>5</v>
      </c>
      <c r="I13" s="7" t="s">
        <v>365</v>
      </c>
      <c r="J13" s="7" t="s">
        <v>676</v>
      </c>
      <c r="K13" s="7" t="s">
        <v>246</v>
      </c>
      <c r="L13" s="7">
        <v>18</v>
      </c>
    </row>
    <row r="14" spans="1:66" s="1" customFormat="1" ht="24.75" customHeight="1" x14ac:dyDescent="0.5">
      <c r="A14" s="46" t="s">
        <v>206</v>
      </c>
      <c r="B14" s="46" t="s">
        <v>16</v>
      </c>
      <c r="C14" s="57" t="s">
        <v>250</v>
      </c>
      <c r="D14" s="58">
        <v>14</v>
      </c>
      <c r="E14" s="18" t="str">
        <f t="shared" si="0"/>
        <v>Medical_Claims_Header+Admit_Dt_Year</v>
      </c>
      <c r="F14" s="44"/>
      <c r="G14" s="30"/>
      <c r="H14" s="9" t="s">
        <v>7</v>
      </c>
      <c r="I14" s="7" t="s">
        <v>365</v>
      </c>
      <c r="J14" s="7" t="s">
        <v>679</v>
      </c>
      <c r="K14" s="7" t="s">
        <v>246</v>
      </c>
      <c r="L14" s="7">
        <v>18</v>
      </c>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row>
    <row r="15" spans="1:66" s="1" customFormat="1" ht="24.75" customHeight="1" x14ac:dyDescent="0.5">
      <c r="A15" s="46" t="s">
        <v>206</v>
      </c>
      <c r="B15" s="46" t="s">
        <v>16</v>
      </c>
      <c r="C15" s="57" t="s">
        <v>29</v>
      </c>
      <c r="D15" s="58">
        <v>15</v>
      </c>
      <c r="E15" s="18" t="str">
        <f t="shared" si="0"/>
        <v>Medical_Claims_Header+Admit_Time</v>
      </c>
      <c r="F15" s="44"/>
      <c r="G15" s="30" t="s">
        <v>784</v>
      </c>
      <c r="H15" s="9" t="s">
        <v>5</v>
      </c>
      <c r="I15" s="7" t="s">
        <v>30</v>
      </c>
      <c r="J15" s="7" t="s">
        <v>262</v>
      </c>
      <c r="K15" s="7" t="s">
        <v>255</v>
      </c>
      <c r="L15" s="7">
        <v>4</v>
      </c>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row>
    <row r="16" spans="1:66" s="1" customFormat="1" ht="24.75" customHeight="1" x14ac:dyDescent="0.5">
      <c r="A16" s="46" t="s">
        <v>206</v>
      </c>
      <c r="B16" s="46" t="s">
        <v>16</v>
      </c>
      <c r="C16" s="57" t="s">
        <v>54</v>
      </c>
      <c r="D16" s="58">
        <v>16</v>
      </c>
      <c r="E16" s="18" t="str">
        <f t="shared" si="0"/>
        <v>Medical_Claims_Header+Discharge_Dt</v>
      </c>
      <c r="F16" s="44"/>
      <c r="G16" s="30" t="s">
        <v>784</v>
      </c>
      <c r="H16" s="9" t="s">
        <v>5</v>
      </c>
      <c r="I16" s="7" t="s">
        <v>235</v>
      </c>
      <c r="J16" s="7" t="s">
        <v>373</v>
      </c>
      <c r="K16" s="7" t="s">
        <v>16</v>
      </c>
      <c r="L16" s="7">
        <v>10</v>
      </c>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row>
    <row r="17" spans="1:66" s="1" customFormat="1" ht="24.75" customHeight="1" x14ac:dyDescent="0.5">
      <c r="A17" s="46" t="s">
        <v>206</v>
      </c>
      <c r="B17" s="46" t="s">
        <v>16</v>
      </c>
      <c r="C17" s="57" t="s">
        <v>251</v>
      </c>
      <c r="D17" s="58">
        <v>17</v>
      </c>
      <c r="E17" s="18" t="str">
        <f t="shared" si="0"/>
        <v>Medical_Claims_Header+Discharge_Dt_Day</v>
      </c>
      <c r="F17" s="44"/>
      <c r="G17" s="30"/>
      <c r="H17" s="9" t="s">
        <v>5</v>
      </c>
      <c r="I17" s="7" t="s">
        <v>235</v>
      </c>
      <c r="J17" s="7" t="s">
        <v>374</v>
      </c>
      <c r="K17" s="7" t="s">
        <v>246</v>
      </c>
      <c r="L17" s="7">
        <v>18</v>
      </c>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row>
    <row r="18" spans="1:66" s="1" customFormat="1" ht="24.75" customHeight="1" x14ac:dyDescent="0.5">
      <c r="A18" s="46" t="s">
        <v>206</v>
      </c>
      <c r="B18" s="46" t="s">
        <v>16</v>
      </c>
      <c r="C18" s="57" t="s">
        <v>252</v>
      </c>
      <c r="D18" s="58">
        <v>18</v>
      </c>
      <c r="E18" s="18" t="str">
        <f t="shared" si="0"/>
        <v>Medical_Claims_Header+Discharge_Dt_Month</v>
      </c>
      <c r="F18" s="44"/>
      <c r="G18" s="30"/>
      <c r="H18" s="9" t="s">
        <v>5</v>
      </c>
      <c r="I18" s="7" t="s">
        <v>235</v>
      </c>
      <c r="J18" s="7" t="s">
        <v>375</v>
      </c>
      <c r="K18" s="7" t="s">
        <v>246</v>
      </c>
      <c r="L18" s="7">
        <v>18</v>
      </c>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row>
    <row r="19" spans="1:66" s="1" customFormat="1" ht="24.75" customHeight="1" x14ac:dyDescent="0.5">
      <c r="A19" s="46" t="s">
        <v>206</v>
      </c>
      <c r="B19" s="46" t="s">
        <v>16</v>
      </c>
      <c r="C19" s="57" t="s">
        <v>253</v>
      </c>
      <c r="D19" s="58">
        <v>19</v>
      </c>
      <c r="E19" s="18" t="str">
        <f t="shared" si="0"/>
        <v>Medical_Claims_Header+Discharge_Dt_Year</v>
      </c>
      <c r="F19" s="44"/>
      <c r="G19" s="30"/>
      <c r="H19" s="9" t="s">
        <v>7</v>
      </c>
      <c r="I19" s="7" t="s">
        <v>235</v>
      </c>
      <c r="J19" s="7" t="s">
        <v>376</v>
      </c>
      <c r="K19" s="7" t="s">
        <v>246</v>
      </c>
      <c r="L19" s="7">
        <v>18</v>
      </c>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row>
    <row r="20" spans="1:66" s="1" customFormat="1" ht="24.75" customHeight="1" x14ac:dyDescent="0.5">
      <c r="A20" s="46" t="s">
        <v>206</v>
      </c>
      <c r="B20" s="46" t="s">
        <v>16</v>
      </c>
      <c r="C20" s="57" t="s">
        <v>56</v>
      </c>
      <c r="D20" s="58">
        <v>20</v>
      </c>
      <c r="E20" s="18" t="str">
        <f t="shared" si="0"/>
        <v>Medical_Claims_Header+Discharge_Time</v>
      </c>
      <c r="F20" s="44"/>
      <c r="G20" s="30" t="s">
        <v>784</v>
      </c>
      <c r="H20" s="9" t="s">
        <v>5</v>
      </c>
      <c r="I20" s="7" t="s">
        <v>57</v>
      </c>
      <c r="J20" s="7" t="s">
        <v>243</v>
      </c>
      <c r="K20" s="7" t="s">
        <v>244</v>
      </c>
      <c r="L20" s="7">
        <v>4</v>
      </c>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row>
    <row r="21" spans="1:66" s="1" customFormat="1" ht="24.75" customHeight="1" x14ac:dyDescent="0.5">
      <c r="A21" s="46" t="s">
        <v>206</v>
      </c>
      <c r="B21" s="46" t="s">
        <v>16</v>
      </c>
      <c r="C21" s="57" t="s">
        <v>77</v>
      </c>
      <c r="D21" s="58">
        <v>21</v>
      </c>
      <c r="E21" s="18" t="str">
        <f t="shared" si="0"/>
        <v>Medical_Claims_Header+Paid_Dt</v>
      </c>
      <c r="F21" s="44"/>
      <c r="G21" s="30" t="s">
        <v>784</v>
      </c>
      <c r="H21" s="9" t="s">
        <v>5</v>
      </c>
      <c r="I21" s="7" t="s">
        <v>236</v>
      </c>
      <c r="J21" s="7" t="s">
        <v>377</v>
      </c>
      <c r="K21" s="7" t="s">
        <v>16</v>
      </c>
      <c r="L21" s="7">
        <v>10</v>
      </c>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row>
    <row r="22" spans="1:66" s="1" customFormat="1" ht="24.75" customHeight="1" x14ac:dyDescent="0.5">
      <c r="A22" s="46" t="s">
        <v>206</v>
      </c>
      <c r="B22" s="46" t="s">
        <v>16</v>
      </c>
      <c r="C22" s="57" t="s">
        <v>232</v>
      </c>
      <c r="D22" s="58">
        <v>22</v>
      </c>
      <c r="E22" s="18" t="str">
        <f t="shared" si="0"/>
        <v>Medical_Claims_Header+Paid_Dt_Day</v>
      </c>
      <c r="F22" s="44"/>
      <c r="G22" s="30"/>
      <c r="H22" s="9" t="s">
        <v>5</v>
      </c>
      <c r="I22" s="7" t="s">
        <v>236</v>
      </c>
      <c r="J22" s="7" t="s">
        <v>378</v>
      </c>
      <c r="K22" s="7" t="s">
        <v>246</v>
      </c>
      <c r="L22" s="7">
        <v>18</v>
      </c>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row>
    <row r="23" spans="1:66" s="1" customFormat="1" ht="24.75" customHeight="1" x14ac:dyDescent="0.5">
      <c r="A23" s="46" t="s">
        <v>206</v>
      </c>
      <c r="B23" s="46" t="s">
        <v>16</v>
      </c>
      <c r="C23" s="57" t="s">
        <v>233</v>
      </c>
      <c r="D23" s="58">
        <v>23</v>
      </c>
      <c r="E23" s="18" t="str">
        <f t="shared" si="0"/>
        <v>Medical_Claims_Header+Paid_Dt_Month</v>
      </c>
      <c r="F23" s="44"/>
      <c r="G23" s="30"/>
      <c r="H23" s="9" t="s">
        <v>5</v>
      </c>
      <c r="I23" s="7" t="s">
        <v>236</v>
      </c>
      <c r="J23" s="7" t="s">
        <v>379</v>
      </c>
      <c r="K23" s="7" t="s">
        <v>246</v>
      </c>
      <c r="L23" s="7">
        <v>18</v>
      </c>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row>
    <row r="24" spans="1:66" s="1" customFormat="1" ht="24.75" customHeight="1" x14ac:dyDescent="0.5">
      <c r="A24" s="46" t="s">
        <v>206</v>
      </c>
      <c r="B24" s="46" t="s">
        <v>16</v>
      </c>
      <c r="C24" s="57" t="s">
        <v>234</v>
      </c>
      <c r="D24" s="58">
        <v>24</v>
      </c>
      <c r="E24" s="18" t="str">
        <f t="shared" si="0"/>
        <v>Medical_Claims_Header+Paid_Dt_Year</v>
      </c>
      <c r="F24" s="44"/>
      <c r="G24" s="30"/>
      <c r="H24" s="9" t="s">
        <v>7</v>
      </c>
      <c r="I24" s="7" t="s">
        <v>236</v>
      </c>
      <c r="J24" s="7" t="s">
        <v>380</v>
      </c>
      <c r="K24" s="7" t="s">
        <v>246</v>
      </c>
      <c r="L24" s="7">
        <v>18</v>
      </c>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row>
    <row r="25" spans="1:66" s="1" customFormat="1" ht="24.75" customHeight="1" x14ac:dyDescent="0.5">
      <c r="A25" s="46" t="s">
        <v>206</v>
      </c>
      <c r="B25" s="46" t="s">
        <v>16</v>
      </c>
      <c r="C25" s="57" t="s">
        <v>85</v>
      </c>
      <c r="D25" s="58">
        <v>25</v>
      </c>
      <c r="E25" s="18" t="str">
        <f t="shared" si="0"/>
        <v>Medical_Claims_Header+Service_End_Dt</v>
      </c>
      <c r="F25" s="44"/>
      <c r="G25" s="30" t="s">
        <v>784</v>
      </c>
      <c r="H25" s="9" t="s">
        <v>5</v>
      </c>
      <c r="I25" s="7" t="s">
        <v>237</v>
      </c>
      <c r="J25" s="7" t="s">
        <v>381</v>
      </c>
      <c r="K25" s="7" t="s">
        <v>16</v>
      </c>
      <c r="L25" s="7">
        <v>10</v>
      </c>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row>
    <row r="26" spans="1:66" s="1" customFormat="1" ht="24.75" customHeight="1" x14ac:dyDescent="0.5">
      <c r="A26" s="46" t="s">
        <v>206</v>
      </c>
      <c r="B26" s="46" t="s">
        <v>16</v>
      </c>
      <c r="C26" s="57" t="s">
        <v>217</v>
      </c>
      <c r="D26" s="58">
        <v>26</v>
      </c>
      <c r="E26" s="18" t="str">
        <f t="shared" si="0"/>
        <v>Medical_Claims_Header+Service_End_Dt_Day</v>
      </c>
      <c r="F26" s="44"/>
      <c r="G26" s="30"/>
      <c r="H26" s="9" t="s">
        <v>5</v>
      </c>
      <c r="I26" s="7" t="s">
        <v>237</v>
      </c>
      <c r="J26" s="7" t="s">
        <v>382</v>
      </c>
      <c r="K26" s="7" t="s">
        <v>246</v>
      </c>
      <c r="L26" s="7">
        <v>18</v>
      </c>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row>
    <row r="27" spans="1:66" s="1" customFormat="1" ht="24.75" customHeight="1" x14ac:dyDescent="0.5">
      <c r="A27" s="46" t="s">
        <v>206</v>
      </c>
      <c r="B27" s="46" t="s">
        <v>16</v>
      </c>
      <c r="C27" s="57" t="s">
        <v>218</v>
      </c>
      <c r="D27" s="58">
        <v>27</v>
      </c>
      <c r="E27" s="18" t="str">
        <f t="shared" si="0"/>
        <v>Medical_Claims_Header+Service_End_Dt_Month</v>
      </c>
      <c r="F27" s="44"/>
      <c r="G27" s="30"/>
      <c r="H27" s="9" t="s">
        <v>5</v>
      </c>
      <c r="I27" s="7" t="s">
        <v>237</v>
      </c>
      <c r="J27" s="7" t="s">
        <v>383</v>
      </c>
      <c r="K27" s="7" t="s">
        <v>246</v>
      </c>
      <c r="L27" s="7">
        <v>18</v>
      </c>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row>
    <row r="28" spans="1:66" s="1" customFormat="1" ht="24.75" customHeight="1" x14ac:dyDescent="0.5">
      <c r="A28" s="46" t="s">
        <v>206</v>
      </c>
      <c r="B28" s="46" t="s">
        <v>16</v>
      </c>
      <c r="C28" s="57" t="s">
        <v>219</v>
      </c>
      <c r="D28" s="58">
        <v>28</v>
      </c>
      <c r="E28" s="18" t="str">
        <f t="shared" si="0"/>
        <v>Medical_Claims_Header+Service_End_Dt_Year</v>
      </c>
      <c r="F28" s="44"/>
      <c r="G28" s="30"/>
      <c r="H28" s="9" t="s">
        <v>7</v>
      </c>
      <c r="I28" s="7" t="s">
        <v>237</v>
      </c>
      <c r="J28" s="7" t="s">
        <v>384</v>
      </c>
      <c r="K28" s="7" t="s">
        <v>246</v>
      </c>
      <c r="L28" s="7">
        <v>18</v>
      </c>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row>
    <row r="29" spans="1:66" s="1" customFormat="1" ht="24.75" customHeight="1" x14ac:dyDescent="0.5">
      <c r="A29" s="46" t="s">
        <v>206</v>
      </c>
      <c r="B29" s="46" t="s">
        <v>16</v>
      </c>
      <c r="C29" s="57" t="s">
        <v>86</v>
      </c>
      <c r="D29" s="58">
        <v>29</v>
      </c>
      <c r="E29" s="18" t="str">
        <f t="shared" si="0"/>
        <v>Medical_Claims_Header+Service_Start_Dt</v>
      </c>
      <c r="F29" s="44"/>
      <c r="G29" s="30" t="s">
        <v>784</v>
      </c>
      <c r="H29" s="9" t="s">
        <v>5</v>
      </c>
      <c r="I29" s="7" t="s">
        <v>238</v>
      </c>
      <c r="J29" s="7" t="s">
        <v>385</v>
      </c>
      <c r="K29" s="7" t="s">
        <v>16</v>
      </c>
      <c r="L29" s="7">
        <v>10</v>
      </c>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row>
    <row r="30" spans="1:66" s="1" customFormat="1" ht="24.75" customHeight="1" x14ac:dyDescent="0.5">
      <c r="A30" s="46" t="s">
        <v>206</v>
      </c>
      <c r="B30" s="46" t="s">
        <v>16</v>
      </c>
      <c r="C30" s="57" t="s">
        <v>220</v>
      </c>
      <c r="D30" s="58">
        <v>30</v>
      </c>
      <c r="E30" s="18" t="str">
        <f t="shared" si="0"/>
        <v>Medical_Claims_Header+Service_Start_Dt_Day</v>
      </c>
      <c r="F30" s="44"/>
      <c r="G30" s="30"/>
      <c r="H30" s="9" t="s">
        <v>5</v>
      </c>
      <c r="I30" s="7" t="s">
        <v>238</v>
      </c>
      <c r="J30" s="7" t="s">
        <v>386</v>
      </c>
      <c r="K30" s="7" t="s">
        <v>246</v>
      </c>
      <c r="L30" s="7">
        <v>18</v>
      </c>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row>
    <row r="31" spans="1:66" s="1" customFormat="1" ht="24.75" customHeight="1" x14ac:dyDescent="0.5">
      <c r="A31" s="46" t="s">
        <v>206</v>
      </c>
      <c r="B31" s="46" t="s">
        <v>16</v>
      </c>
      <c r="C31" s="57" t="s">
        <v>221</v>
      </c>
      <c r="D31" s="58">
        <v>31</v>
      </c>
      <c r="E31" s="18" t="str">
        <f t="shared" si="0"/>
        <v>Medical_Claims_Header+Service_Start_Dt_Month</v>
      </c>
      <c r="F31" s="44"/>
      <c r="G31" s="30"/>
      <c r="H31" s="9" t="s">
        <v>5</v>
      </c>
      <c r="I31" s="7" t="s">
        <v>238</v>
      </c>
      <c r="J31" s="7" t="s">
        <v>387</v>
      </c>
      <c r="K31" s="7" t="s">
        <v>246</v>
      </c>
      <c r="L31" s="7">
        <v>18</v>
      </c>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row>
    <row r="32" spans="1:66" s="1" customFormat="1" ht="24.75" customHeight="1" x14ac:dyDescent="0.5">
      <c r="A32" s="46" t="s">
        <v>206</v>
      </c>
      <c r="B32" s="46" t="s">
        <v>16</v>
      </c>
      <c r="C32" s="57" t="s">
        <v>222</v>
      </c>
      <c r="D32" s="58">
        <v>32</v>
      </c>
      <c r="E32" s="18" t="str">
        <f t="shared" si="0"/>
        <v>Medical_Claims_Header+Service_Start_Dt_Year</v>
      </c>
      <c r="F32" s="44"/>
      <c r="G32" s="30"/>
      <c r="H32" s="9" t="s">
        <v>7</v>
      </c>
      <c r="I32" s="7" t="s">
        <v>238</v>
      </c>
      <c r="J32" s="7" t="s">
        <v>388</v>
      </c>
      <c r="K32" s="7" t="s">
        <v>246</v>
      </c>
      <c r="L32" s="7">
        <v>18</v>
      </c>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row>
    <row r="33" spans="1:66" s="1" customFormat="1" ht="24.75" customHeight="1" x14ac:dyDescent="0.5">
      <c r="A33" s="46" t="s">
        <v>206</v>
      </c>
      <c r="B33" s="47" t="s">
        <v>34</v>
      </c>
      <c r="C33" s="57" t="s">
        <v>35</v>
      </c>
      <c r="D33" s="58">
        <v>33</v>
      </c>
      <c r="E33" s="18" t="str">
        <f t="shared" si="0"/>
        <v>Medical_Claims_Header+Allowed_Amt</v>
      </c>
      <c r="F33" s="44"/>
      <c r="G33" s="30" t="s">
        <v>784</v>
      </c>
      <c r="H33" s="9" t="s">
        <v>7</v>
      </c>
      <c r="I33" s="7" t="s">
        <v>367</v>
      </c>
      <c r="J33" s="7" t="s">
        <v>389</v>
      </c>
      <c r="K33" s="7" t="s">
        <v>246</v>
      </c>
      <c r="L33" s="7">
        <v>18</v>
      </c>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row>
    <row r="34" spans="1:66" s="1" customFormat="1" ht="24.75" customHeight="1" x14ac:dyDescent="0.5">
      <c r="A34" s="46" t="s">
        <v>206</v>
      </c>
      <c r="B34" s="46" t="s">
        <v>34</v>
      </c>
      <c r="C34" s="57" t="s">
        <v>41</v>
      </c>
      <c r="D34" s="58">
        <v>34</v>
      </c>
      <c r="E34" s="18" t="str">
        <f t="shared" si="0"/>
        <v>Medical_Claims_Header+Charge_Amt</v>
      </c>
      <c r="F34" s="44"/>
      <c r="G34" s="30" t="s">
        <v>784</v>
      </c>
      <c r="H34" s="9" t="s">
        <v>7</v>
      </c>
      <c r="I34" s="7" t="s">
        <v>42</v>
      </c>
      <c r="J34" s="7" t="s">
        <v>258</v>
      </c>
      <c r="K34" s="7" t="s">
        <v>246</v>
      </c>
      <c r="L34" s="7">
        <v>18</v>
      </c>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row>
    <row r="35" spans="1:66" s="1" customFormat="1" ht="24.75" customHeight="1" x14ac:dyDescent="0.5">
      <c r="A35" s="46" t="s">
        <v>206</v>
      </c>
      <c r="B35" s="46" t="s">
        <v>34</v>
      </c>
      <c r="C35" s="57" t="s">
        <v>47</v>
      </c>
      <c r="D35" s="58">
        <v>35</v>
      </c>
      <c r="E35" s="18" t="str">
        <f t="shared" ref="E35:E66" si="1">A35&amp;"+"&amp;C35</f>
        <v>Medical_Claims_Header+Coinsurance_Amt</v>
      </c>
      <c r="F35" s="44"/>
      <c r="G35" s="30" t="s">
        <v>784</v>
      </c>
      <c r="H35" s="9" t="s">
        <v>564</v>
      </c>
      <c r="I35" s="7" t="s">
        <v>48</v>
      </c>
      <c r="J35" s="7" t="s">
        <v>266</v>
      </c>
      <c r="K35" s="7" t="s">
        <v>246</v>
      </c>
      <c r="L35" s="7">
        <v>18</v>
      </c>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row>
    <row r="36" spans="1:66" s="1" customFormat="1" ht="24.75" customHeight="1" x14ac:dyDescent="0.5">
      <c r="A36" s="46" t="s">
        <v>206</v>
      </c>
      <c r="B36" s="46" t="s">
        <v>34</v>
      </c>
      <c r="C36" s="57" t="s">
        <v>49</v>
      </c>
      <c r="D36" s="58">
        <v>36</v>
      </c>
      <c r="E36" s="18" t="str">
        <f t="shared" si="1"/>
        <v>Medical_Claims_Header+Copay_Amt</v>
      </c>
      <c r="F36" s="44"/>
      <c r="G36" s="30" t="s">
        <v>784</v>
      </c>
      <c r="H36" s="9" t="s">
        <v>564</v>
      </c>
      <c r="I36" s="7" t="s">
        <v>50</v>
      </c>
      <c r="J36" s="7" t="s">
        <v>259</v>
      </c>
      <c r="K36" s="7" t="s">
        <v>246</v>
      </c>
      <c r="L36" s="7">
        <v>18</v>
      </c>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row>
    <row r="37" spans="1:66" s="32" customFormat="1" ht="24.75" customHeight="1" x14ac:dyDescent="0.5">
      <c r="A37" s="46" t="s">
        <v>206</v>
      </c>
      <c r="B37" s="46" t="s">
        <v>34</v>
      </c>
      <c r="C37" s="57" t="s">
        <v>51</v>
      </c>
      <c r="D37" s="58">
        <v>37</v>
      </c>
      <c r="E37" s="18" t="str">
        <f t="shared" si="1"/>
        <v>Medical_Claims_Header+Deductible_Amt</v>
      </c>
      <c r="F37" s="44"/>
      <c r="G37" s="30" t="s">
        <v>784</v>
      </c>
      <c r="H37" s="9" t="s">
        <v>564</v>
      </c>
      <c r="I37" s="7" t="s">
        <v>52</v>
      </c>
      <c r="J37" s="7" t="s">
        <v>390</v>
      </c>
      <c r="K37" s="7" t="s">
        <v>246</v>
      </c>
      <c r="L37" s="7">
        <v>18</v>
      </c>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row>
    <row r="38" spans="1:66" s="1" customFormat="1" ht="24.75" customHeight="1" x14ac:dyDescent="0.5">
      <c r="A38" s="46" t="s">
        <v>206</v>
      </c>
      <c r="B38" s="46" t="s">
        <v>34</v>
      </c>
      <c r="C38" s="57" t="s">
        <v>76</v>
      </c>
      <c r="D38" s="58">
        <v>38</v>
      </c>
      <c r="E38" s="18" t="str">
        <f t="shared" si="1"/>
        <v>Medical_Claims_Header+Member_Liability_Amt</v>
      </c>
      <c r="F38" s="44"/>
      <c r="G38" s="30" t="s">
        <v>784</v>
      </c>
      <c r="H38" s="9" t="s">
        <v>564</v>
      </c>
      <c r="I38" s="7" t="s">
        <v>6</v>
      </c>
      <c r="J38" s="7" t="s">
        <v>391</v>
      </c>
      <c r="K38" s="7" t="s">
        <v>246</v>
      </c>
      <c r="L38" s="7">
        <v>18</v>
      </c>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row>
    <row r="39" spans="1:66" s="1" customFormat="1" ht="24.75" customHeight="1" x14ac:dyDescent="0.5">
      <c r="A39" s="46" t="s">
        <v>206</v>
      </c>
      <c r="B39" s="46" t="s">
        <v>34</v>
      </c>
      <c r="C39" s="57" t="s">
        <v>610</v>
      </c>
      <c r="D39" s="58">
        <v>39</v>
      </c>
      <c r="E39" s="18" t="str">
        <f t="shared" si="1"/>
        <v>Medical_Claims_Header+Plan_Covered_Amt</v>
      </c>
      <c r="F39" s="44"/>
      <c r="G39" s="30" t="s">
        <v>784</v>
      </c>
      <c r="H39" s="9" t="s">
        <v>564</v>
      </c>
      <c r="I39" s="7"/>
      <c r="J39" s="7"/>
      <c r="K39" s="7" t="s">
        <v>246</v>
      </c>
      <c r="L39" s="7">
        <v>18</v>
      </c>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row>
    <row r="40" spans="1:66" s="1" customFormat="1" ht="24.75" customHeight="1" x14ac:dyDescent="0.5">
      <c r="A40" s="46" t="s">
        <v>206</v>
      </c>
      <c r="B40" s="46" t="s">
        <v>34</v>
      </c>
      <c r="C40" s="57" t="s">
        <v>79</v>
      </c>
      <c r="D40" s="58">
        <v>40</v>
      </c>
      <c r="E40" s="18" t="str">
        <f t="shared" si="1"/>
        <v>Medical_Claims_Header+Plan_Paid_Amt</v>
      </c>
      <c r="F40" s="44"/>
      <c r="G40" s="30" t="s">
        <v>784</v>
      </c>
      <c r="H40" s="9" t="s">
        <v>564</v>
      </c>
      <c r="I40" s="7" t="s">
        <v>80</v>
      </c>
      <c r="J40" s="7" t="s">
        <v>260</v>
      </c>
      <c r="K40" s="7" t="s">
        <v>246</v>
      </c>
      <c r="L40" s="7">
        <v>18</v>
      </c>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row>
    <row r="41" spans="1:66" s="1" customFormat="1" ht="24.75" customHeight="1" x14ac:dyDescent="0.5">
      <c r="A41" s="46" t="s">
        <v>206</v>
      </c>
      <c r="B41" s="46" t="s">
        <v>34</v>
      </c>
      <c r="C41" s="57" t="s">
        <v>81</v>
      </c>
      <c r="D41" s="58">
        <v>41</v>
      </c>
      <c r="E41" s="18" t="str">
        <f t="shared" si="1"/>
        <v>Medical_Claims_Header+Prepaid_Amt</v>
      </c>
      <c r="F41" s="44"/>
      <c r="G41" s="30" t="s">
        <v>784</v>
      </c>
      <c r="H41" s="9" t="s">
        <v>7</v>
      </c>
      <c r="I41" s="7" t="s">
        <v>82</v>
      </c>
      <c r="J41" s="7" t="s">
        <v>261</v>
      </c>
      <c r="K41" s="7" t="s">
        <v>246</v>
      </c>
      <c r="L41" s="7">
        <v>18</v>
      </c>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row>
    <row r="42" spans="1:66" s="1" customFormat="1" ht="24.75" customHeight="1" x14ac:dyDescent="0.5">
      <c r="A42" s="46" t="s">
        <v>206</v>
      </c>
      <c r="B42" s="46" t="s">
        <v>34</v>
      </c>
      <c r="C42" s="57" t="s">
        <v>684</v>
      </c>
      <c r="D42" s="58">
        <v>42</v>
      </c>
      <c r="E42" s="18" t="str">
        <f t="shared" si="1"/>
        <v>Medical_Claims_Header+COB_TPL_Amount</v>
      </c>
      <c r="F42" s="44"/>
      <c r="G42" s="30" t="s">
        <v>784</v>
      </c>
      <c r="H42" s="9" t="s">
        <v>564</v>
      </c>
      <c r="I42" s="7" t="s">
        <v>685</v>
      </c>
      <c r="J42" s="45" t="s">
        <v>686</v>
      </c>
      <c r="K42" s="7" t="s">
        <v>246</v>
      </c>
      <c r="L42" s="7">
        <v>18</v>
      </c>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row>
    <row r="43" spans="1:66" s="1" customFormat="1" ht="24.75" customHeight="1" x14ac:dyDescent="0.5">
      <c r="A43" s="46" t="s">
        <v>206</v>
      </c>
      <c r="B43" s="47" t="s">
        <v>4</v>
      </c>
      <c r="C43" s="57" t="s">
        <v>26</v>
      </c>
      <c r="D43" s="58">
        <v>43</v>
      </c>
      <c r="E43" s="18" t="str">
        <f t="shared" si="1"/>
        <v>Medical_Claims_Header+Admit_Source_Cd</v>
      </c>
      <c r="F43" s="44"/>
      <c r="G43" s="30" t="s">
        <v>784</v>
      </c>
      <c r="H43" s="9" t="s">
        <v>7</v>
      </c>
      <c r="I43" s="7" t="s">
        <v>27</v>
      </c>
      <c r="J43" s="7" t="s">
        <v>680</v>
      </c>
      <c r="K43" s="7" t="s">
        <v>244</v>
      </c>
      <c r="L43" s="7">
        <v>1</v>
      </c>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row>
    <row r="44" spans="1:66" s="1" customFormat="1" ht="24.75" customHeight="1" x14ac:dyDescent="0.5">
      <c r="A44" s="46" t="s">
        <v>206</v>
      </c>
      <c r="B44" s="46" t="s">
        <v>4</v>
      </c>
      <c r="C44" s="57" t="s">
        <v>28</v>
      </c>
      <c r="D44" s="58">
        <v>44</v>
      </c>
      <c r="E44" s="18" t="str">
        <f t="shared" si="1"/>
        <v>Medical_Claims_Header+Admit_Source_Desc</v>
      </c>
      <c r="F44" s="44" t="str">
        <f t="array" ref="F44">IF(AND(G43=""),"","X")</f>
        <v>X</v>
      </c>
      <c r="G44" s="30"/>
      <c r="H44" s="9" t="s">
        <v>7</v>
      </c>
      <c r="I44" s="7"/>
      <c r="J44" s="7" t="s">
        <v>392</v>
      </c>
      <c r="K44" s="7" t="s">
        <v>244</v>
      </c>
      <c r="L44" s="7">
        <v>200</v>
      </c>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row>
    <row r="45" spans="1:66" s="1" customFormat="1" ht="24.75" customHeight="1" x14ac:dyDescent="0.5">
      <c r="A45" s="46" t="s">
        <v>206</v>
      </c>
      <c r="B45" s="46" t="s">
        <v>4</v>
      </c>
      <c r="C45" s="57" t="s">
        <v>31</v>
      </c>
      <c r="D45" s="58">
        <v>45</v>
      </c>
      <c r="E45" s="18" t="str">
        <f t="shared" si="1"/>
        <v>Medical_Claims_Header+Admit_Type_Cd</v>
      </c>
      <c r="F45" s="44"/>
      <c r="G45" s="30" t="s">
        <v>784</v>
      </c>
      <c r="H45" s="9" t="s">
        <v>7</v>
      </c>
      <c r="I45" s="7" t="s">
        <v>32</v>
      </c>
      <c r="J45" s="7" t="s">
        <v>681</v>
      </c>
      <c r="K45" s="7" t="s">
        <v>244</v>
      </c>
      <c r="L45" s="7">
        <v>2</v>
      </c>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row>
    <row r="46" spans="1:66" s="1" customFormat="1" ht="24.75" customHeight="1" x14ac:dyDescent="0.5">
      <c r="A46" s="46" t="s">
        <v>206</v>
      </c>
      <c r="B46" s="46" t="s">
        <v>4</v>
      </c>
      <c r="C46" s="57" t="s">
        <v>33</v>
      </c>
      <c r="D46" s="58">
        <v>46</v>
      </c>
      <c r="E46" s="18" t="str">
        <f t="shared" si="1"/>
        <v>Medical_Claims_Header+Admit_Type_Desc</v>
      </c>
      <c r="F46" s="44" t="str">
        <f t="array" ref="F46">IF(AND(G45=""),"","X")</f>
        <v>X</v>
      </c>
      <c r="G46" s="30"/>
      <c r="H46" s="9" t="s">
        <v>7</v>
      </c>
      <c r="I46" s="7"/>
      <c r="J46" s="7" t="s">
        <v>393</v>
      </c>
      <c r="K46" s="7" t="s">
        <v>244</v>
      </c>
      <c r="L46" s="7">
        <v>100</v>
      </c>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row>
    <row r="47" spans="1:66" s="1" customFormat="1" ht="24.75" customHeight="1" x14ac:dyDescent="0.5">
      <c r="A47" s="46" t="s">
        <v>206</v>
      </c>
      <c r="B47" s="46" t="s">
        <v>4</v>
      </c>
      <c r="C47" s="57" t="s">
        <v>36</v>
      </c>
      <c r="D47" s="58">
        <v>47</v>
      </c>
      <c r="E47" s="18" t="str">
        <f t="shared" si="1"/>
        <v>Medical_Claims_Header+Bill_Type_Cd</v>
      </c>
      <c r="F47" s="44"/>
      <c r="G47" s="30" t="s">
        <v>784</v>
      </c>
      <c r="H47" s="9" t="s">
        <v>7</v>
      </c>
      <c r="I47" s="7" t="s">
        <v>37</v>
      </c>
      <c r="J47" s="7" t="s">
        <v>394</v>
      </c>
      <c r="K47" s="7" t="s">
        <v>244</v>
      </c>
      <c r="L47" s="7">
        <v>3</v>
      </c>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row>
    <row r="48" spans="1:66" s="1" customFormat="1" ht="24.75" customHeight="1" x14ac:dyDescent="0.5">
      <c r="A48" s="46" t="s">
        <v>206</v>
      </c>
      <c r="B48" s="46" t="s">
        <v>4</v>
      </c>
      <c r="C48" s="57" t="s">
        <v>38</v>
      </c>
      <c r="D48" s="58">
        <v>48</v>
      </c>
      <c r="E48" s="18" t="str">
        <f t="shared" si="1"/>
        <v>Medical_Claims_Header+Bill_Type_Desc</v>
      </c>
      <c r="F48" s="44" t="str">
        <f t="array" ref="F48">IF(AND(G47=""),"","X")</f>
        <v>X</v>
      </c>
      <c r="G48" s="30"/>
      <c r="H48" s="9" t="s">
        <v>7</v>
      </c>
      <c r="I48" s="7"/>
      <c r="J48" s="7" t="s">
        <v>395</v>
      </c>
      <c r="K48" s="7" t="s">
        <v>244</v>
      </c>
      <c r="L48" s="7">
        <v>145</v>
      </c>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row>
    <row r="49" spans="1:66" s="1" customFormat="1" ht="24.75" customHeight="1" x14ac:dyDescent="0.5">
      <c r="A49" s="46" t="s">
        <v>206</v>
      </c>
      <c r="B49" s="46" t="s">
        <v>4</v>
      </c>
      <c r="C49" s="57" t="s">
        <v>40</v>
      </c>
      <c r="D49" s="58">
        <v>49</v>
      </c>
      <c r="E49" s="18" t="str">
        <f t="shared" si="1"/>
        <v>Medical_Claims_Header+Capitation_Flag</v>
      </c>
      <c r="F49" s="44"/>
      <c r="G49" s="30" t="s">
        <v>784</v>
      </c>
      <c r="H49" s="9" t="s">
        <v>7</v>
      </c>
      <c r="I49" s="7" t="s">
        <v>6</v>
      </c>
      <c r="J49" s="7" t="s">
        <v>568</v>
      </c>
      <c r="K49" s="7" t="s">
        <v>255</v>
      </c>
      <c r="L49" s="7">
        <v>1</v>
      </c>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row>
    <row r="50" spans="1:66" s="1" customFormat="1" ht="24.75" customHeight="1" x14ac:dyDescent="0.5">
      <c r="A50" s="46" t="s">
        <v>206</v>
      </c>
      <c r="B50" s="46" t="s">
        <v>4</v>
      </c>
      <c r="C50" s="57" t="s">
        <v>43</v>
      </c>
      <c r="D50" s="58">
        <v>50</v>
      </c>
      <c r="E50" s="18" t="str">
        <f t="shared" si="1"/>
        <v>Medical_Claims_Header+Claim_Status_Cd</v>
      </c>
      <c r="F50" s="44"/>
      <c r="G50" s="30" t="s">
        <v>784</v>
      </c>
      <c r="H50" s="9" t="s">
        <v>7</v>
      </c>
      <c r="I50" s="7" t="s">
        <v>44</v>
      </c>
      <c r="J50" s="7" t="s">
        <v>396</v>
      </c>
      <c r="K50" s="7" t="s">
        <v>255</v>
      </c>
      <c r="L50" s="7">
        <v>2</v>
      </c>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row>
    <row r="51" spans="1:66" s="1" customFormat="1" ht="24.75" customHeight="1" x14ac:dyDescent="0.5">
      <c r="A51" s="46" t="s">
        <v>206</v>
      </c>
      <c r="B51" s="46" t="s">
        <v>4</v>
      </c>
      <c r="C51" s="57" t="s">
        <v>45</v>
      </c>
      <c r="D51" s="58">
        <v>51</v>
      </c>
      <c r="E51" s="18" t="str">
        <f t="shared" si="1"/>
        <v>Medical_Claims_Header+Claim_Type_Cd</v>
      </c>
      <c r="F51" s="44"/>
      <c r="G51" s="30" t="s">
        <v>784</v>
      </c>
      <c r="H51" s="9" t="s">
        <v>7</v>
      </c>
      <c r="I51" s="7" t="s">
        <v>6</v>
      </c>
      <c r="J51" s="7" t="s">
        <v>397</v>
      </c>
      <c r="K51" s="7" t="s">
        <v>255</v>
      </c>
      <c r="L51" s="7">
        <v>1</v>
      </c>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row>
    <row r="52" spans="1:66" s="1" customFormat="1" ht="24.75" customHeight="1" x14ac:dyDescent="0.5">
      <c r="A52" s="46" t="s">
        <v>206</v>
      </c>
      <c r="B52" s="46" t="s">
        <v>4</v>
      </c>
      <c r="C52" s="57" t="s">
        <v>46</v>
      </c>
      <c r="D52" s="58">
        <v>52</v>
      </c>
      <c r="E52" s="18" t="str">
        <f t="shared" si="1"/>
        <v>Medical_Claims_Header+COB_Flag</v>
      </c>
      <c r="F52" s="44"/>
      <c r="G52" s="30" t="s">
        <v>784</v>
      </c>
      <c r="H52" s="9" t="s">
        <v>7</v>
      </c>
      <c r="I52" s="7" t="s">
        <v>6</v>
      </c>
      <c r="J52" s="7" t="s">
        <v>404</v>
      </c>
      <c r="K52" s="7" t="s">
        <v>255</v>
      </c>
      <c r="L52" s="7">
        <v>1</v>
      </c>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row>
    <row r="53" spans="1:66" ht="24.75" customHeight="1" x14ac:dyDescent="0.5">
      <c r="A53" s="46" t="s">
        <v>206</v>
      </c>
      <c r="B53" s="46" t="s">
        <v>4</v>
      </c>
      <c r="C53" s="57" t="s">
        <v>215</v>
      </c>
      <c r="D53" s="58">
        <v>53</v>
      </c>
      <c r="E53" s="18" t="str">
        <f t="shared" si="1"/>
        <v>Medical_Claims_Header+Dental_Carrier_Flag</v>
      </c>
      <c r="F53" s="44"/>
      <c r="G53" s="30"/>
      <c r="H53" s="9" t="s">
        <v>7</v>
      </c>
      <c r="I53" s="7"/>
      <c r="J53" s="7" t="s">
        <v>398</v>
      </c>
      <c r="K53" s="7" t="s">
        <v>244</v>
      </c>
      <c r="L53" s="7">
        <v>1</v>
      </c>
    </row>
    <row r="54" spans="1:66" s="32" customFormat="1" ht="24.75" customHeight="1" x14ac:dyDescent="0.5">
      <c r="A54" s="46" t="s">
        <v>206</v>
      </c>
      <c r="B54" s="46" t="s">
        <v>4</v>
      </c>
      <c r="C54" s="57" t="s">
        <v>53</v>
      </c>
      <c r="D54" s="58">
        <v>54</v>
      </c>
      <c r="E54" s="18" t="str">
        <f t="shared" si="1"/>
        <v>Medical_Claims_Header+Dental_Flag</v>
      </c>
      <c r="F54" s="44"/>
      <c r="G54" s="30"/>
      <c r="H54" s="9" t="s">
        <v>7</v>
      </c>
      <c r="I54" s="7"/>
      <c r="J54" s="7" t="s">
        <v>399</v>
      </c>
      <c r="K54" s="7" t="s">
        <v>244</v>
      </c>
      <c r="L54" s="7">
        <v>1</v>
      </c>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row>
    <row r="55" spans="1:66" s="1" customFormat="1" ht="24.75" customHeight="1" x14ac:dyDescent="0.5">
      <c r="A55" s="46" t="s">
        <v>206</v>
      </c>
      <c r="B55" s="46" t="s">
        <v>4</v>
      </c>
      <c r="C55" s="7" t="s">
        <v>608</v>
      </c>
      <c r="D55" s="58">
        <v>55</v>
      </c>
      <c r="E55" s="18" t="str">
        <f t="shared" si="1"/>
        <v>Medical_Claims_Header+Discharge_Status_Cd</v>
      </c>
      <c r="F55" s="44"/>
      <c r="G55" s="30" t="s">
        <v>784</v>
      </c>
      <c r="H55" s="9" t="s">
        <v>7</v>
      </c>
      <c r="I55" s="7" t="s">
        <v>55</v>
      </c>
      <c r="J55" s="7" t="s">
        <v>400</v>
      </c>
      <c r="K55" s="7" t="s">
        <v>255</v>
      </c>
      <c r="L55" s="7">
        <v>2</v>
      </c>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row>
    <row r="56" spans="1:66" s="1" customFormat="1" ht="24.75" customHeight="1" x14ac:dyDescent="0.5">
      <c r="A56" s="46" t="s">
        <v>206</v>
      </c>
      <c r="B56" s="46" t="s">
        <v>4</v>
      </c>
      <c r="C56" s="57" t="s">
        <v>58</v>
      </c>
      <c r="D56" s="58">
        <v>56</v>
      </c>
      <c r="E56" s="18" t="str">
        <f t="shared" si="1"/>
        <v>Medical_Claims_Header+E_Cd</v>
      </c>
      <c r="F56" s="44"/>
      <c r="G56" s="30" t="s">
        <v>784</v>
      </c>
      <c r="H56" s="9" t="s">
        <v>7</v>
      </c>
      <c r="I56" s="7" t="s">
        <v>59</v>
      </c>
      <c r="J56" s="7" t="s">
        <v>60</v>
      </c>
      <c r="K56" s="7" t="s">
        <v>244</v>
      </c>
      <c r="L56" s="7">
        <v>7</v>
      </c>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row>
    <row r="57" spans="1:66" s="1" customFormat="1" ht="24.75" customHeight="1" x14ac:dyDescent="0.5">
      <c r="A57" s="46" t="s">
        <v>206</v>
      </c>
      <c r="B57" s="46" t="s">
        <v>4</v>
      </c>
      <c r="C57" s="57" t="s">
        <v>61</v>
      </c>
      <c r="D57" s="58">
        <v>57</v>
      </c>
      <c r="E57" s="18" t="str">
        <f t="shared" si="1"/>
        <v>Medical_Claims_Header+ER_Flag</v>
      </c>
      <c r="F57" s="44"/>
      <c r="G57" s="30" t="s">
        <v>784</v>
      </c>
      <c r="H57" s="9" t="s">
        <v>7</v>
      </c>
      <c r="I57" s="7" t="s">
        <v>6</v>
      </c>
      <c r="J57" s="7" t="s">
        <v>401</v>
      </c>
      <c r="K57" s="7" t="s">
        <v>255</v>
      </c>
      <c r="L57" s="7">
        <v>1</v>
      </c>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row>
    <row r="58" spans="1:66" s="1" customFormat="1" ht="24.75" customHeight="1" x14ac:dyDescent="0.5">
      <c r="A58" s="46" t="s">
        <v>206</v>
      </c>
      <c r="B58" s="46" t="s">
        <v>4</v>
      </c>
      <c r="C58" s="57" t="s">
        <v>64</v>
      </c>
      <c r="D58" s="58">
        <v>58</v>
      </c>
      <c r="E58" s="18" t="str">
        <f t="shared" si="1"/>
        <v>Medical_Claims_Header+Insurance_Product_Type_Cd</v>
      </c>
      <c r="F58" s="44"/>
      <c r="G58" s="30" t="s">
        <v>784</v>
      </c>
      <c r="H58" s="9" t="s">
        <v>7</v>
      </c>
      <c r="I58" s="7" t="s">
        <v>65</v>
      </c>
      <c r="J58" s="7" t="s">
        <v>405</v>
      </c>
      <c r="K58" s="7" t="s">
        <v>244</v>
      </c>
      <c r="L58" s="7">
        <v>2</v>
      </c>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row>
    <row r="59" spans="1:66" s="1" customFormat="1" ht="24.75" customHeight="1" x14ac:dyDescent="0.5">
      <c r="A59" s="46" t="s">
        <v>206</v>
      </c>
      <c r="B59" s="46" t="s">
        <v>4</v>
      </c>
      <c r="C59" s="57" t="s">
        <v>66</v>
      </c>
      <c r="D59" s="58">
        <v>59</v>
      </c>
      <c r="E59" s="18" t="str">
        <f t="shared" si="1"/>
        <v>Medical_Claims_Header+Insurance_Product_Type_Desc</v>
      </c>
      <c r="F59" s="44" t="str">
        <f t="array" ref="F59">IF(AND(G58=""),"","X")</f>
        <v>X</v>
      </c>
      <c r="G59" s="30" t="s">
        <v>784</v>
      </c>
      <c r="H59" s="9" t="s">
        <v>7</v>
      </c>
      <c r="I59" s="7"/>
      <c r="J59" s="7" t="s">
        <v>406</v>
      </c>
      <c r="K59" s="7" t="s">
        <v>244</v>
      </c>
      <c r="L59" s="7">
        <v>75</v>
      </c>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row>
    <row r="60" spans="1:66" s="1" customFormat="1" ht="24.75" customHeight="1" x14ac:dyDescent="0.5">
      <c r="A60" s="46" t="s">
        <v>206</v>
      </c>
      <c r="B60" s="46" t="s">
        <v>4</v>
      </c>
      <c r="C60" s="57" t="s">
        <v>67</v>
      </c>
      <c r="D60" s="58">
        <v>60</v>
      </c>
      <c r="E60" s="18" t="str">
        <f t="shared" si="1"/>
        <v>Medical_Claims_Header+Length_of_Stay</v>
      </c>
      <c r="F60" s="44"/>
      <c r="G60" s="30" t="s">
        <v>784</v>
      </c>
      <c r="H60" s="9" t="s">
        <v>7</v>
      </c>
      <c r="I60" s="7" t="s">
        <v>6</v>
      </c>
      <c r="J60" s="7" t="s">
        <v>407</v>
      </c>
      <c r="K60" s="7" t="s">
        <v>256</v>
      </c>
      <c r="L60" s="7">
        <v>15</v>
      </c>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row>
    <row r="61" spans="1:66" s="1" customFormat="1" ht="24.75" customHeight="1" x14ac:dyDescent="0.5">
      <c r="A61" s="46" t="s">
        <v>206</v>
      </c>
      <c r="B61" s="46" t="s">
        <v>4</v>
      </c>
      <c r="C61" s="57" t="s">
        <v>68</v>
      </c>
      <c r="D61" s="58">
        <v>61</v>
      </c>
      <c r="E61" s="18" t="str">
        <f t="shared" si="1"/>
        <v>Medical_Claims_Header+Line_Count</v>
      </c>
      <c r="F61" s="44"/>
      <c r="G61" s="30" t="s">
        <v>784</v>
      </c>
      <c r="H61" s="9" t="s">
        <v>7</v>
      </c>
      <c r="I61" s="7" t="s">
        <v>6</v>
      </c>
      <c r="J61" s="7" t="s">
        <v>408</v>
      </c>
      <c r="K61" s="7" t="s">
        <v>245</v>
      </c>
      <c r="L61" s="7">
        <v>19</v>
      </c>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row>
    <row r="62" spans="1:66" s="1" customFormat="1" ht="24.75" customHeight="1" x14ac:dyDescent="0.5">
      <c r="A62" s="46" t="s">
        <v>206</v>
      </c>
      <c r="B62" s="46" t="s">
        <v>4</v>
      </c>
      <c r="C62" s="57" t="s">
        <v>69</v>
      </c>
      <c r="D62" s="58">
        <v>62</v>
      </c>
      <c r="E62" s="18" t="str">
        <f t="shared" si="1"/>
        <v>Medical_Claims_Header+Line_of_Business_Cd</v>
      </c>
      <c r="F62" s="44"/>
      <c r="G62" s="30" t="s">
        <v>784</v>
      </c>
      <c r="H62" s="9" t="s">
        <v>7</v>
      </c>
      <c r="I62" s="7" t="s">
        <v>6</v>
      </c>
      <c r="J62" s="7" t="s">
        <v>409</v>
      </c>
      <c r="K62" s="7" t="s">
        <v>255</v>
      </c>
      <c r="L62" s="7">
        <v>3</v>
      </c>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row>
    <row r="63" spans="1:66" s="1" customFormat="1" ht="24.75" customHeight="1" x14ac:dyDescent="0.5">
      <c r="A63" s="46" t="s">
        <v>206</v>
      </c>
      <c r="B63" s="46" t="s">
        <v>4</v>
      </c>
      <c r="C63" s="57" t="s">
        <v>70</v>
      </c>
      <c r="D63" s="58">
        <v>63</v>
      </c>
      <c r="E63" s="18" t="str">
        <f t="shared" si="1"/>
        <v>Medical_Claims_Header+Member_Age_Days</v>
      </c>
      <c r="F63" s="44"/>
      <c r="G63" s="30"/>
      <c r="H63" s="9" t="s">
        <v>5</v>
      </c>
      <c r="I63" s="7" t="s">
        <v>6</v>
      </c>
      <c r="J63" s="7" t="s">
        <v>410</v>
      </c>
      <c r="K63" s="7" t="s">
        <v>245</v>
      </c>
      <c r="L63" s="7">
        <v>19</v>
      </c>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row>
    <row r="64" spans="1:66" s="1" customFormat="1" ht="24.75" customHeight="1" x14ac:dyDescent="0.5">
      <c r="A64" s="46" t="s">
        <v>206</v>
      </c>
      <c r="B64" s="46" t="s">
        <v>4</v>
      </c>
      <c r="C64" s="57" t="s">
        <v>71</v>
      </c>
      <c r="D64" s="58">
        <v>64</v>
      </c>
      <c r="E64" s="18" t="str">
        <f t="shared" si="1"/>
        <v>Medical_Claims_Header+Member_Age_Years</v>
      </c>
      <c r="F64" s="44"/>
      <c r="G64" s="30" t="s">
        <v>784</v>
      </c>
      <c r="H64" s="9" t="s">
        <v>7</v>
      </c>
      <c r="I64" s="7" t="s">
        <v>6</v>
      </c>
      <c r="J64" s="7" t="s">
        <v>411</v>
      </c>
      <c r="K64" s="7" t="s">
        <v>245</v>
      </c>
      <c r="L64" s="7">
        <v>19</v>
      </c>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row>
    <row r="65" spans="1:66" s="1" customFormat="1" ht="24.75" customHeight="1" x14ac:dyDescent="0.5">
      <c r="A65" s="46" t="s">
        <v>206</v>
      </c>
      <c r="B65" s="46" t="s">
        <v>4</v>
      </c>
      <c r="C65" s="57" t="s">
        <v>216</v>
      </c>
      <c r="D65" s="58">
        <v>65</v>
      </c>
      <c r="E65" s="18" t="str">
        <f t="shared" si="1"/>
        <v>Medical_Claims_Header+Member_Age_Years_YE</v>
      </c>
      <c r="F65" s="44"/>
      <c r="G65" s="30" t="s">
        <v>784</v>
      </c>
      <c r="H65" s="9" t="s">
        <v>7</v>
      </c>
      <c r="I65" s="7"/>
      <c r="J65" s="7" t="s">
        <v>412</v>
      </c>
      <c r="K65" s="7" t="s">
        <v>245</v>
      </c>
      <c r="L65" s="7">
        <v>19</v>
      </c>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row>
    <row r="66" spans="1:66" s="1" customFormat="1" ht="24.75" customHeight="1" x14ac:dyDescent="0.5">
      <c r="A66" s="46" t="s">
        <v>206</v>
      </c>
      <c r="B66" s="46" t="s">
        <v>4</v>
      </c>
      <c r="C66" s="57" t="s">
        <v>73</v>
      </c>
      <c r="D66" s="58">
        <v>66</v>
      </c>
      <c r="E66" s="18" t="str">
        <f t="shared" si="1"/>
        <v>Medical_Claims_Header+Member_Eligible_Flag</v>
      </c>
      <c r="F66" s="44"/>
      <c r="G66" s="30" t="s">
        <v>784</v>
      </c>
      <c r="H66" s="9" t="s">
        <v>7</v>
      </c>
      <c r="I66" s="7" t="s">
        <v>6</v>
      </c>
      <c r="J66" s="7" t="s">
        <v>413</v>
      </c>
      <c r="K66" s="7" t="s">
        <v>244</v>
      </c>
      <c r="L66" s="7">
        <v>1</v>
      </c>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row>
    <row r="67" spans="1:66" s="1" customFormat="1" ht="24.75" customHeight="1" x14ac:dyDescent="0.5">
      <c r="A67" s="46" t="s">
        <v>206</v>
      </c>
      <c r="B67" s="46" t="s">
        <v>4</v>
      </c>
      <c r="C67" s="57" t="s">
        <v>8</v>
      </c>
      <c r="D67" s="58">
        <v>67</v>
      </c>
      <c r="E67" s="18" t="str">
        <f t="shared" ref="E67:E100" si="2">A67&amp;"+"&amp;C67</f>
        <v>Medical_Claims_Header+Payer_Cd</v>
      </c>
      <c r="F67" s="44"/>
      <c r="G67" s="30" t="s">
        <v>784</v>
      </c>
      <c r="H67" s="9" t="s">
        <v>564</v>
      </c>
      <c r="I67" s="7" t="s">
        <v>78</v>
      </c>
      <c r="J67" s="7" t="s">
        <v>414</v>
      </c>
      <c r="K67" s="7" t="s">
        <v>244</v>
      </c>
      <c r="L67" s="7">
        <v>8</v>
      </c>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row>
    <row r="68" spans="1:66" s="1" customFormat="1" ht="24.75" customHeight="1" x14ac:dyDescent="0.5">
      <c r="A68" s="47" t="s">
        <v>207</v>
      </c>
      <c r="B68" s="47" t="s">
        <v>11</v>
      </c>
      <c r="C68" s="57" t="s">
        <v>39</v>
      </c>
      <c r="D68" s="58">
        <v>68</v>
      </c>
      <c r="E68" s="18" t="str">
        <f t="shared" si="2"/>
        <v>Medical_Claims_Line+Billing_Provider_Composite_ID</v>
      </c>
      <c r="F68" s="44" t="str">
        <f t="array" ref="F68">IF(AND($G$68:$G$110=""),"","X")</f>
        <v>X</v>
      </c>
      <c r="G68" s="30" t="s">
        <v>784</v>
      </c>
      <c r="H68" s="9" t="s">
        <v>7</v>
      </c>
      <c r="I68" s="7" t="s">
        <v>6</v>
      </c>
      <c r="J68" s="7" t="s">
        <v>402</v>
      </c>
      <c r="K68" s="7" t="s">
        <v>245</v>
      </c>
      <c r="L68" s="7">
        <v>19</v>
      </c>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34"/>
      <c r="BM68" s="34"/>
      <c r="BN68" s="34"/>
    </row>
    <row r="69" spans="1:66" s="1" customFormat="1" ht="24.75" customHeight="1" x14ac:dyDescent="0.5">
      <c r="A69" s="46" t="s">
        <v>207</v>
      </c>
      <c r="B69" s="46" t="s">
        <v>11</v>
      </c>
      <c r="C69" s="57" t="s">
        <v>19</v>
      </c>
      <c r="D69" s="58">
        <v>69</v>
      </c>
      <c r="E69" s="18" t="str">
        <f t="shared" si="2"/>
        <v>Medical_Claims_Line+Claim_ID</v>
      </c>
      <c r="F69" s="44" t="str">
        <f t="array" ref="F69">IF(AND($G$68:$G$110=""),"","X")</f>
        <v>X</v>
      </c>
      <c r="G69" s="30" t="s">
        <v>784</v>
      </c>
      <c r="H69" s="9" t="s">
        <v>7</v>
      </c>
      <c r="I69" s="7" t="s">
        <v>6</v>
      </c>
      <c r="J69" s="7" t="s">
        <v>403</v>
      </c>
      <c r="K69" s="7" t="s">
        <v>245</v>
      </c>
      <c r="L69" s="7">
        <v>19</v>
      </c>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c r="BL69" s="34"/>
      <c r="BM69" s="34"/>
      <c r="BN69" s="34"/>
    </row>
    <row r="70" spans="1:66" s="1" customFormat="1" ht="24.75" customHeight="1" x14ac:dyDescent="0.5">
      <c r="A70" s="46" t="s">
        <v>207</v>
      </c>
      <c r="B70" s="46" t="s">
        <v>11</v>
      </c>
      <c r="C70" s="57" t="s">
        <v>72</v>
      </c>
      <c r="D70" s="58">
        <v>70</v>
      </c>
      <c r="E70" s="18" t="str">
        <f t="shared" si="2"/>
        <v>Medical_Claims_Line+Member_Composite_ID</v>
      </c>
      <c r="F70" s="44" t="str">
        <f t="array" ref="F70">IF(AND($G$68:$G$110=""),"","X")</f>
        <v>X</v>
      </c>
      <c r="G70" s="30" t="s">
        <v>784</v>
      </c>
      <c r="H70" s="9" t="s">
        <v>7</v>
      </c>
      <c r="I70" s="7" t="s">
        <v>6</v>
      </c>
      <c r="J70" s="7" t="s">
        <v>550</v>
      </c>
      <c r="K70" s="7" t="s">
        <v>245</v>
      </c>
      <c r="L70" s="7">
        <v>19</v>
      </c>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row>
    <row r="71" spans="1:66" s="1" customFormat="1" ht="24.75" customHeight="1" x14ac:dyDescent="0.5">
      <c r="A71" s="46" t="s">
        <v>207</v>
      </c>
      <c r="B71" s="46" t="s">
        <v>11</v>
      </c>
      <c r="C71" s="57" t="s">
        <v>74</v>
      </c>
      <c r="D71" s="58">
        <v>71</v>
      </c>
      <c r="E71" s="18" t="str">
        <f t="shared" si="2"/>
        <v>Medical_Claims_Line+Member_ID</v>
      </c>
      <c r="F71" s="44" t="str">
        <f t="array" ref="F71">IF(AND($G$68:$G$110=""),"","X")</f>
        <v>X</v>
      </c>
      <c r="G71" s="30" t="s">
        <v>784</v>
      </c>
      <c r="H71" s="9" t="s">
        <v>7</v>
      </c>
      <c r="I71" s="7" t="s">
        <v>75</v>
      </c>
      <c r="J71" s="7" t="s">
        <v>551</v>
      </c>
      <c r="K71" s="7" t="s">
        <v>245</v>
      </c>
      <c r="L71" s="7">
        <v>19</v>
      </c>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row>
    <row r="72" spans="1:66" s="1" customFormat="1" ht="24.75" customHeight="1" x14ac:dyDescent="0.5">
      <c r="A72" s="46" t="s">
        <v>207</v>
      </c>
      <c r="B72" s="46" t="s">
        <v>11</v>
      </c>
      <c r="C72" s="57" t="s">
        <v>290</v>
      </c>
      <c r="D72" s="58">
        <v>72</v>
      </c>
      <c r="E72" s="18" t="str">
        <f t="shared" si="2"/>
        <v>Medical_Claims_Line+Service_Provider_Composite_ID</v>
      </c>
      <c r="F72" s="44" t="str">
        <f t="array" ref="F72">IF(AND($G$68:$G$110=""),"","X")</f>
        <v>X</v>
      </c>
      <c r="G72" s="30" t="s">
        <v>784</v>
      </c>
      <c r="H72" s="9" t="s">
        <v>7</v>
      </c>
      <c r="I72" s="7" t="s">
        <v>6</v>
      </c>
      <c r="J72" s="7" t="s">
        <v>513</v>
      </c>
      <c r="K72" s="7" t="s">
        <v>245</v>
      </c>
      <c r="L72" s="7">
        <v>19</v>
      </c>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row>
    <row r="73" spans="1:66" s="1" customFormat="1" ht="24.75" customHeight="1" x14ac:dyDescent="0.5">
      <c r="A73" s="46" t="s">
        <v>207</v>
      </c>
      <c r="B73" s="47" t="s">
        <v>545</v>
      </c>
      <c r="C73" s="57" t="s">
        <v>87</v>
      </c>
      <c r="D73" s="58">
        <v>73</v>
      </c>
      <c r="E73" s="18" t="str">
        <f t="shared" si="2"/>
        <v>Medical_Claims_Line+CPT4_Cd</v>
      </c>
      <c r="F73" s="44"/>
      <c r="G73" s="30" t="s">
        <v>784</v>
      </c>
      <c r="H73" s="9" t="s">
        <v>7</v>
      </c>
      <c r="I73" s="7" t="s">
        <v>88</v>
      </c>
      <c r="J73" s="25" t="s">
        <v>562</v>
      </c>
      <c r="K73" s="7" t="s">
        <v>244</v>
      </c>
      <c r="L73" s="7">
        <v>7</v>
      </c>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row>
    <row r="74" spans="1:66" s="32" customFormat="1" ht="24.75" customHeight="1" x14ac:dyDescent="0.5">
      <c r="A74" s="46" t="s">
        <v>207</v>
      </c>
      <c r="B74" s="46" t="s">
        <v>545</v>
      </c>
      <c r="C74" s="57" t="s">
        <v>89</v>
      </c>
      <c r="D74" s="58">
        <v>74</v>
      </c>
      <c r="E74" s="18" t="str">
        <f t="shared" si="2"/>
        <v>Medical_Claims_Line+CPT4_Mod1_Cd</v>
      </c>
      <c r="F74" s="44"/>
      <c r="G74" s="30" t="s">
        <v>784</v>
      </c>
      <c r="H74" s="9" t="s">
        <v>7</v>
      </c>
      <c r="I74" s="7" t="s">
        <v>90</v>
      </c>
      <c r="J74" s="7" t="s">
        <v>271</v>
      </c>
      <c r="K74" s="7" t="s">
        <v>255</v>
      </c>
      <c r="L74" s="7">
        <v>2</v>
      </c>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row>
    <row r="75" spans="1:66" s="1" customFormat="1" ht="24.75" customHeight="1" x14ac:dyDescent="0.5">
      <c r="A75" s="46" t="s">
        <v>207</v>
      </c>
      <c r="B75" s="46" t="s">
        <v>545</v>
      </c>
      <c r="C75" s="57" t="s">
        <v>91</v>
      </c>
      <c r="D75" s="58">
        <v>75</v>
      </c>
      <c r="E75" s="18" t="str">
        <f t="shared" si="2"/>
        <v>Medical_Claims_Line+CPT4_Mod2_Cd</v>
      </c>
      <c r="F75" s="44"/>
      <c r="G75" s="30" t="s">
        <v>784</v>
      </c>
      <c r="H75" s="9" t="s">
        <v>7</v>
      </c>
      <c r="I75" s="7" t="s">
        <v>92</v>
      </c>
      <c r="J75" s="7" t="s">
        <v>271</v>
      </c>
      <c r="K75" s="7" t="s">
        <v>255</v>
      </c>
      <c r="L75" s="7">
        <v>2</v>
      </c>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c r="BN75" s="34"/>
    </row>
    <row r="76" spans="1:66" s="32" customFormat="1" ht="24.75" customHeight="1" x14ac:dyDescent="0.5">
      <c r="A76" s="46" t="s">
        <v>207</v>
      </c>
      <c r="B76" s="46" t="s">
        <v>545</v>
      </c>
      <c r="C76" s="57" t="s">
        <v>291</v>
      </c>
      <c r="D76" s="58">
        <v>76</v>
      </c>
      <c r="E76" s="18" t="str">
        <f t="shared" si="2"/>
        <v>Medical_Claims_Line+CPT4_Mod3_Cd</v>
      </c>
      <c r="F76" s="44"/>
      <c r="G76" s="30" t="s">
        <v>784</v>
      </c>
      <c r="H76" s="9" t="s">
        <v>7</v>
      </c>
      <c r="I76" s="7" t="s">
        <v>682</v>
      </c>
      <c r="J76" s="7" t="s">
        <v>271</v>
      </c>
      <c r="K76" s="7" t="s">
        <v>255</v>
      </c>
      <c r="L76" s="7">
        <v>2</v>
      </c>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34"/>
      <c r="BM76" s="34"/>
      <c r="BN76" s="34"/>
    </row>
    <row r="77" spans="1:66" s="1" customFormat="1" ht="24.75" customHeight="1" x14ac:dyDescent="0.5">
      <c r="A77" s="46" t="s">
        <v>207</v>
      </c>
      <c r="B77" s="46" t="s">
        <v>545</v>
      </c>
      <c r="C77" s="57" t="s">
        <v>292</v>
      </c>
      <c r="D77" s="58">
        <v>77</v>
      </c>
      <c r="E77" s="18" t="str">
        <f t="shared" si="2"/>
        <v>Medical_Claims_Line+CPT4_Mod4_Cd</v>
      </c>
      <c r="F77" s="44"/>
      <c r="G77" s="30" t="s">
        <v>784</v>
      </c>
      <c r="H77" s="9" t="s">
        <v>7</v>
      </c>
      <c r="I77" s="7" t="s">
        <v>683</v>
      </c>
      <c r="J77" s="7" t="s">
        <v>271</v>
      </c>
      <c r="K77" s="7" t="s">
        <v>255</v>
      </c>
      <c r="L77" s="7">
        <v>2</v>
      </c>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c r="BN77" s="34"/>
    </row>
    <row r="78" spans="1:66" s="1" customFormat="1" ht="24.75" customHeight="1" x14ac:dyDescent="0.5">
      <c r="A78" s="46" t="s">
        <v>207</v>
      </c>
      <c r="B78" s="46" t="s">
        <v>545</v>
      </c>
      <c r="C78" s="57" t="s">
        <v>100</v>
      </c>
      <c r="D78" s="58">
        <v>78</v>
      </c>
      <c r="E78" s="18" t="str">
        <f t="shared" si="2"/>
        <v>Medical_Claims_Line+Revenue_Cd</v>
      </c>
      <c r="F78" s="44"/>
      <c r="G78" s="30" t="s">
        <v>784</v>
      </c>
      <c r="H78" s="9" t="s">
        <v>7</v>
      </c>
      <c r="I78" s="7" t="s">
        <v>101</v>
      </c>
      <c r="J78" s="7" t="s">
        <v>272</v>
      </c>
      <c r="K78" s="7" t="s">
        <v>244</v>
      </c>
      <c r="L78" s="7">
        <v>4</v>
      </c>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c r="BL78" s="34"/>
      <c r="BM78" s="34"/>
      <c r="BN78" s="34"/>
    </row>
    <row r="79" spans="1:66" s="1" customFormat="1" ht="24.75" customHeight="1" x14ac:dyDescent="0.5">
      <c r="A79" s="46" t="s">
        <v>207</v>
      </c>
      <c r="B79" s="47" t="s">
        <v>16</v>
      </c>
      <c r="C79" s="57" t="s">
        <v>85</v>
      </c>
      <c r="D79" s="58">
        <v>79</v>
      </c>
      <c r="E79" s="18" t="str">
        <f t="shared" si="2"/>
        <v>Medical_Claims_Line+Service_End_Dt</v>
      </c>
      <c r="F79" s="44"/>
      <c r="G79" s="30" t="s">
        <v>784</v>
      </c>
      <c r="H79" s="9" t="s">
        <v>5</v>
      </c>
      <c r="I79" s="7" t="s">
        <v>237</v>
      </c>
      <c r="J79" s="7" t="s">
        <v>381</v>
      </c>
      <c r="K79" s="7" t="s">
        <v>16</v>
      </c>
      <c r="L79" s="7">
        <v>10</v>
      </c>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row>
    <row r="80" spans="1:66" s="1" customFormat="1" ht="24.75" customHeight="1" x14ac:dyDescent="0.5">
      <c r="A80" s="46" t="s">
        <v>207</v>
      </c>
      <c r="B80" s="46" t="s">
        <v>16</v>
      </c>
      <c r="C80" s="57" t="s">
        <v>217</v>
      </c>
      <c r="D80" s="58">
        <v>80</v>
      </c>
      <c r="E80" s="18" t="str">
        <f t="shared" si="2"/>
        <v>Medical_Claims_Line+Service_End_Dt_Day</v>
      </c>
      <c r="F80" s="44"/>
      <c r="G80" s="30"/>
      <c r="H80" s="9" t="s">
        <v>5</v>
      </c>
      <c r="I80" s="7" t="s">
        <v>237</v>
      </c>
      <c r="J80" s="7" t="s">
        <v>382</v>
      </c>
      <c r="K80" s="7" t="s">
        <v>246</v>
      </c>
      <c r="L80" s="7">
        <v>18</v>
      </c>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row>
    <row r="81" spans="1:66" s="1" customFormat="1" ht="24.75" customHeight="1" x14ac:dyDescent="0.5">
      <c r="A81" s="46" t="s">
        <v>207</v>
      </c>
      <c r="B81" s="46" t="s">
        <v>16</v>
      </c>
      <c r="C81" s="57" t="s">
        <v>218</v>
      </c>
      <c r="D81" s="58">
        <v>81</v>
      </c>
      <c r="E81" s="18" t="str">
        <f t="shared" si="2"/>
        <v>Medical_Claims_Line+Service_End_Dt_Month</v>
      </c>
      <c r="F81" s="44"/>
      <c r="G81" s="30"/>
      <c r="H81" s="9" t="s">
        <v>5</v>
      </c>
      <c r="I81" s="7" t="s">
        <v>237</v>
      </c>
      <c r="J81" s="7" t="s">
        <v>383</v>
      </c>
      <c r="K81" s="7" t="s">
        <v>246</v>
      </c>
      <c r="L81" s="7">
        <v>18</v>
      </c>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row>
    <row r="82" spans="1:66" s="1" customFormat="1" ht="24.75" customHeight="1" x14ac:dyDescent="0.5">
      <c r="A82" s="46" t="s">
        <v>207</v>
      </c>
      <c r="B82" s="46" t="s">
        <v>16</v>
      </c>
      <c r="C82" s="57" t="s">
        <v>219</v>
      </c>
      <c r="D82" s="58">
        <v>82</v>
      </c>
      <c r="E82" s="18" t="str">
        <f t="shared" si="2"/>
        <v>Medical_Claims_Line+Service_End_Dt_Year</v>
      </c>
      <c r="F82" s="44"/>
      <c r="G82" s="30"/>
      <c r="H82" s="9" t="s">
        <v>7</v>
      </c>
      <c r="I82" s="7" t="s">
        <v>237</v>
      </c>
      <c r="J82" s="7" t="s">
        <v>384</v>
      </c>
      <c r="K82" s="7" t="s">
        <v>246</v>
      </c>
      <c r="L82" s="7">
        <v>18</v>
      </c>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row>
    <row r="83" spans="1:66" s="1" customFormat="1" ht="24.75" customHeight="1" x14ac:dyDescent="0.5">
      <c r="A83" s="46" t="s">
        <v>207</v>
      </c>
      <c r="B83" s="46" t="s">
        <v>16</v>
      </c>
      <c r="C83" s="57" t="s">
        <v>86</v>
      </c>
      <c r="D83" s="58">
        <v>83</v>
      </c>
      <c r="E83" s="18" t="str">
        <f t="shared" si="2"/>
        <v>Medical_Claims_Line+Service_Start_Dt</v>
      </c>
      <c r="F83" s="44"/>
      <c r="G83" s="30" t="s">
        <v>784</v>
      </c>
      <c r="H83" s="9" t="s">
        <v>5</v>
      </c>
      <c r="I83" s="7" t="s">
        <v>238</v>
      </c>
      <c r="J83" s="7" t="s">
        <v>385</v>
      </c>
      <c r="K83" s="7" t="s">
        <v>16</v>
      </c>
      <c r="L83" s="7">
        <v>10</v>
      </c>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row>
    <row r="84" spans="1:66" s="1" customFormat="1" ht="24.75" customHeight="1" x14ac:dyDescent="0.5">
      <c r="A84" s="46" t="s">
        <v>207</v>
      </c>
      <c r="B84" s="46" t="s">
        <v>16</v>
      </c>
      <c r="C84" s="57" t="s">
        <v>220</v>
      </c>
      <c r="D84" s="58">
        <v>84</v>
      </c>
      <c r="E84" s="18" t="str">
        <f t="shared" si="2"/>
        <v>Medical_Claims_Line+Service_Start_Dt_Day</v>
      </c>
      <c r="F84" s="44"/>
      <c r="G84" s="30"/>
      <c r="H84" s="9" t="s">
        <v>5</v>
      </c>
      <c r="I84" s="7" t="s">
        <v>238</v>
      </c>
      <c r="J84" s="7" t="s">
        <v>386</v>
      </c>
      <c r="K84" s="7" t="s">
        <v>246</v>
      </c>
      <c r="L84" s="7">
        <v>18</v>
      </c>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row>
    <row r="85" spans="1:66" s="1" customFormat="1" ht="24.75" customHeight="1" x14ac:dyDescent="0.5">
      <c r="A85" s="46" t="s">
        <v>207</v>
      </c>
      <c r="B85" s="46" t="s">
        <v>16</v>
      </c>
      <c r="C85" s="57" t="s">
        <v>221</v>
      </c>
      <c r="D85" s="58">
        <v>85</v>
      </c>
      <c r="E85" s="18" t="str">
        <f t="shared" si="2"/>
        <v>Medical_Claims_Line+Service_Start_Dt_Month</v>
      </c>
      <c r="F85" s="44"/>
      <c r="G85" s="30"/>
      <c r="H85" s="9" t="s">
        <v>5</v>
      </c>
      <c r="I85" s="7" t="s">
        <v>238</v>
      </c>
      <c r="J85" s="7" t="s">
        <v>387</v>
      </c>
      <c r="K85" s="7" t="s">
        <v>246</v>
      </c>
      <c r="L85" s="7">
        <v>18</v>
      </c>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row>
    <row r="86" spans="1:66" s="1" customFormat="1" ht="24.75" customHeight="1" x14ac:dyDescent="0.5">
      <c r="A86" s="46" t="s">
        <v>207</v>
      </c>
      <c r="B86" s="46" t="s">
        <v>16</v>
      </c>
      <c r="C86" s="57" t="s">
        <v>222</v>
      </c>
      <c r="D86" s="58">
        <v>86</v>
      </c>
      <c r="E86" s="18" t="str">
        <f t="shared" si="2"/>
        <v>Medical_Claims_Line+Service_Start_Dt_Year</v>
      </c>
      <c r="F86" s="44"/>
      <c r="G86" s="30"/>
      <c r="H86" s="9" t="s">
        <v>7</v>
      </c>
      <c r="I86" s="7" t="s">
        <v>238</v>
      </c>
      <c r="J86" s="7" t="s">
        <v>388</v>
      </c>
      <c r="K86" s="7" t="s">
        <v>246</v>
      </c>
      <c r="L86" s="7">
        <v>18</v>
      </c>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row>
    <row r="87" spans="1:66" s="1" customFormat="1" ht="24.75" customHeight="1" x14ac:dyDescent="0.5">
      <c r="A87" s="46" t="s">
        <v>207</v>
      </c>
      <c r="B87" s="47" t="s">
        <v>34</v>
      </c>
      <c r="C87" s="57" t="s">
        <v>41</v>
      </c>
      <c r="D87" s="58">
        <v>87</v>
      </c>
      <c r="E87" s="18" t="str">
        <f t="shared" si="2"/>
        <v>Medical_Claims_Line+Charge_Amt</v>
      </c>
      <c r="F87" s="44"/>
      <c r="G87" s="30" t="s">
        <v>784</v>
      </c>
      <c r="H87" s="9" t="s">
        <v>7</v>
      </c>
      <c r="I87" s="7" t="s">
        <v>42</v>
      </c>
      <c r="J87" s="7" t="s">
        <v>258</v>
      </c>
      <c r="K87" s="7" t="s">
        <v>246</v>
      </c>
      <c r="L87" s="7">
        <v>18</v>
      </c>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row>
    <row r="88" spans="1:66" s="1" customFormat="1" ht="24.75" customHeight="1" x14ac:dyDescent="0.5">
      <c r="A88" s="46" t="s">
        <v>207</v>
      </c>
      <c r="B88" s="46" t="s">
        <v>34</v>
      </c>
      <c r="C88" s="57" t="s">
        <v>35</v>
      </c>
      <c r="D88" s="58">
        <v>88</v>
      </c>
      <c r="E88" s="18" t="str">
        <f t="shared" si="2"/>
        <v>Medical_Claims_Line+Allowed_Amt</v>
      </c>
      <c r="F88" s="44"/>
      <c r="G88" s="30" t="s">
        <v>784</v>
      </c>
      <c r="H88" s="9" t="s">
        <v>7</v>
      </c>
      <c r="I88" s="7" t="s">
        <v>367</v>
      </c>
      <c r="J88" s="7" t="s">
        <v>389</v>
      </c>
      <c r="K88" s="7" t="s">
        <v>246</v>
      </c>
      <c r="L88" s="7">
        <v>18</v>
      </c>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row>
    <row r="89" spans="1:66" s="1" customFormat="1" ht="24.75" customHeight="1" x14ac:dyDescent="0.5">
      <c r="A89" s="46" t="s">
        <v>207</v>
      </c>
      <c r="B89" s="46" t="s">
        <v>34</v>
      </c>
      <c r="C89" s="57" t="s">
        <v>47</v>
      </c>
      <c r="D89" s="58">
        <v>89</v>
      </c>
      <c r="E89" s="18" t="str">
        <f t="shared" si="2"/>
        <v>Medical_Claims_Line+Coinsurance_Amt</v>
      </c>
      <c r="F89" s="44"/>
      <c r="G89" s="30" t="s">
        <v>784</v>
      </c>
      <c r="H89" s="9" t="s">
        <v>564</v>
      </c>
      <c r="I89" s="7" t="s">
        <v>48</v>
      </c>
      <c r="J89" s="7" t="s">
        <v>266</v>
      </c>
      <c r="K89" s="7" t="s">
        <v>246</v>
      </c>
      <c r="L89" s="7">
        <v>18</v>
      </c>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row>
    <row r="90" spans="1:66" s="1" customFormat="1" ht="24.75" customHeight="1" x14ac:dyDescent="0.5">
      <c r="A90" s="46" t="s">
        <v>207</v>
      </c>
      <c r="B90" s="46" t="s">
        <v>34</v>
      </c>
      <c r="C90" s="57" t="s">
        <v>49</v>
      </c>
      <c r="D90" s="58">
        <v>90</v>
      </c>
      <c r="E90" s="18" t="str">
        <f t="shared" si="2"/>
        <v>Medical_Claims_Line+Copay_Amt</v>
      </c>
      <c r="F90" s="44"/>
      <c r="G90" s="30" t="s">
        <v>784</v>
      </c>
      <c r="H90" s="9" t="s">
        <v>564</v>
      </c>
      <c r="I90" s="7" t="s">
        <v>50</v>
      </c>
      <c r="J90" s="7" t="s">
        <v>259</v>
      </c>
      <c r="K90" s="7" t="s">
        <v>246</v>
      </c>
      <c r="L90" s="7">
        <v>18</v>
      </c>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row>
    <row r="91" spans="1:66" s="32" customFormat="1" ht="24.75" customHeight="1" x14ac:dyDescent="0.5">
      <c r="A91" s="46" t="s">
        <v>207</v>
      </c>
      <c r="B91" s="46" t="s">
        <v>34</v>
      </c>
      <c r="C91" s="57" t="s">
        <v>51</v>
      </c>
      <c r="D91" s="58">
        <v>91</v>
      </c>
      <c r="E91" s="18" t="str">
        <f t="shared" si="2"/>
        <v>Medical_Claims_Line+Deductible_Amt</v>
      </c>
      <c r="F91" s="44"/>
      <c r="G91" s="30" t="s">
        <v>784</v>
      </c>
      <c r="H91" s="9" t="s">
        <v>564</v>
      </c>
      <c r="I91" s="7" t="s">
        <v>52</v>
      </c>
      <c r="J91" s="7" t="s">
        <v>390</v>
      </c>
      <c r="K91" s="7" t="s">
        <v>246</v>
      </c>
      <c r="L91" s="7">
        <v>18</v>
      </c>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row>
    <row r="92" spans="1:66" s="1" customFormat="1" ht="24.75" customHeight="1" x14ac:dyDescent="0.5">
      <c r="A92" s="46" t="s">
        <v>207</v>
      </c>
      <c r="B92" s="46" t="s">
        <v>34</v>
      </c>
      <c r="C92" s="57" t="s">
        <v>76</v>
      </c>
      <c r="D92" s="58">
        <v>92</v>
      </c>
      <c r="E92" s="18" t="str">
        <f t="shared" si="2"/>
        <v>Medical_Claims_Line+Member_Liability_Amt</v>
      </c>
      <c r="F92" s="44"/>
      <c r="G92" s="30" t="s">
        <v>784</v>
      </c>
      <c r="H92" s="9" t="s">
        <v>564</v>
      </c>
      <c r="I92" s="7" t="s">
        <v>6</v>
      </c>
      <c r="J92" s="7" t="s">
        <v>391</v>
      </c>
      <c r="K92" s="7" t="s">
        <v>246</v>
      </c>
      <c r="L92" s="7">
        <v>18</v>
      </c>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row>
    <row r="93" spans="1:66" s="1" customFormat="1" ht="24.75" customHeight="1" x14ac:dyDescent="0.5">
      <c r="A93" s="46" t="s">
        <v>207</v>
      </c>
      <c r="B93" s="46" t="s">
        <v>34</v>
      </c>
      <c r="C93" s="57" t="s">
        <v>610</v>
      </c>
      <c r="D93" s="58">
        <v>93</v>
      </c>
      <c r="E93" s="18" t="str">
        <f t="shared" si="2"/>
        <v>Medical_Claims_Line+Plan_Covered_Amt</v>
      </c>
      <c r="F93" s="44"/>
      <c r="G93" s="30" t="s">
        <v>784</v>
      </c>
      <c r="H93" s="9" t="s">
        <v>564</v>
      </c>
      <c r="I93" s="7"/>
      <c r="J93" s="7"/>
      <c r="K93" s="7" t="s">
        <v>246</v>
      </c>
      <c r="L93" s="7">
        <v>18</v>
      </c>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row>
    <row r="94" spans="1:66" s="1" customFormat="1" ht="24.75" customHeight="1" x14ac:dyDescent="0.5">
      <c r="A94" s="46" t="s">
        <v>207</v>
      </c>
      <c r="B94" s="46" t="s">
        <v>34</v>
      </c>
      <c r="C94" s="57" t="s">
        <v>79</v>
      </c>
      <c r="D94" s="58">
        <v>94</v>
      </c>
      <c r="E94" s="18" t="str">
        <f t="shared" si="2"/>
        <v>Medical_Claims_Line+Plan_Paid_Amt</v>
      </c>
      <c r="F94" s="44"/>
      <c r="G94" s="30" t="s">
        <v>784</v>
      </c>
      <c r="H94" s="9" t="s">
        <v>564</v>
      </c>
      <c r="I94" s="7" t="s">
        <v>80</v>
      </c>
      <c r="J94" s="7" t="s">
        <v>260</v>
      </c>
      <c r="K94" s="7" t="s">
        <v>246</v>
      </c>
      <c r="L94" s="7">
        <v>18</v>
      </c>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row>
    <row r="95" spans="1:66" ht="24.75" customHeight="1" x14ac:dyDescent="0.5">
      <c r="A95" s="46" t="s">
        <v>207</v>
      </c>
      <c r="B95" s="46" t="s">
        <v>34</v>
      </c>
      <c r="C95" s="57" t="s">
        <v>81</v>
      </c>
      <c r="D95" s="58">
        <v>95</v>
      </c>
      <c r="E95" s="18" t="str">
        <f t="shared" si="2"/>
        <v>Medical_Claims_Line+Prepaid_Amt</v>
      </c>
      <c r="F95" s="44"/>
      <c r="G95" s="30" t="s">
        <v>784</v>
      </c>
      <c r="H95" s="9" t="s">
        <v>7</v>
      </c>
      <c r="I95" s="7" t="s">
        <v>82</v>
      </c>
      <c r="J95" s="7" t="s">
        <v>261</v>
      </c>
      <c r="K95" s="7" t="s">
        <v>246</v>
      </c>
      <c r="L95" s="7">
        <v>18</v>
      </c>
    </row>
    <row r="96" spans="1:66" s="1" customFormat="1" ht="24.75" customHeight="1" x14ac:dyDescent="0.5">
      <c r="A96" s="46" t="s">
        <v>207</v>
      </c>
      <c r="B96" s="46" t="s">
        <v>34</v>
      </c>
      <c r="C96" s="57" t="s">
        <v>684</v>
      </c>
      <c r="D96" s="58">
        <v>96</v>
      </c>
      <c r="E96" s="18" t="str">
        <f t="shared" si="2"/>
        <v>Medical_Claims_Line+COB_TPL_Amount</v>
      </c>
      <c r="F96" s="44"/>
      <c r="G96" s="30" t="s">
        <v>784</v>
      </c>
      <c r="H96" s="9" t="s">
        <v>564</v>
      </c>
      <c r="I96" s="7" t="s">
        <v>685</v>
      </c>
      <c r="J96" s="45" t="s">
        <v>698</v>
      </c>
      <c r="K96" s="7" t="s">
        <v>246</v>
      </c>
      <c r="L96" s="7">
        <v>18</v>
      </c>
      <c r="M96" s="34"/>
      <c r="N96" s="34"/>
      <c r="O96" s="34"/>
      <c r="P96" s="34"/>
      <c r="Q96" s="34"/>
      <c r="R96" s="34"/>
      <c r="S96" s="34"/>
      <c r="T96" s="34"/>
      <c r="U96" s="34"/>
      <c r="V96" s="34"/>
      <c r="W96" s="34"/>
      <c r="X96" s="34"/>
      <c r="Y96" s="34"/>
      <c r="Z96" s="34"/>
      <c r="AA96" s="34"/>
      <c r="AB96" s="34"/>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row>
    <row r="97" spans="1:66" s="1" customFormat="1" ht="24.75" customHeight="1" x14ac:dyDescent="0.5">
      <c r="A97" s="46" t="s">
        <v>207</v>
      </c>
      <c r="B97" s="47" t="s">
        <v>95</v>
      </c>
      <c r="C97" s="57" t="s">
        <v>96</v>
      </c>
      <c r="D97" s="58">
        <v>97</v>
      </c>
      <c r="E97" s="18" t="str">
        <f t="shared" si="2"/>
        <v>Medical_Claims_Line+NDC_Cd</v>
      </c>
      <c r="F97" s="44"/>
      <c r="G97" s="30" t="s">
        <v>784</v>
      </c>
      <c r="H97" s="9" t="s">
        <v>7</v>
      </c>
      <c r="I97" s="7" t="s">
        <v>97</v>
      </c>
      <c r="J97" s="7" t="s">
        <v>267</v>
      </c>
      <c r="K97" s="7" t="s">
        <v>244</v>
      </c>
      <c r="L97" s="7">
        <v>14</v>
      </c>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row>
    <row r="98" spans="1:66" s="1" customFormat="1" ht="24.75" customHeight="1" x14ac:dyDescent="0.5">
      <c r="A98" s="46" t="s">
        <v>207</v>
      </c>
      <c r="B98" s="47" t="s">
        <v>4</v>
      </c>
      <c r="C98" s="57" t="s">
        <v>40</v>
      </c>
      <c r="D98" s="58">
        <v>98</v>
      </c>
      <c r="E98" s="18" t="str">
        <f t="shared" si="2"/>
        <v>Medical_Claims_Line+Capitation_Flag</v>
      </c>
      <c r="F98" s="44"/>
      <c r="G98" s="30" t="s">
        <v>784</v>
      </c>
      <c r="H98" s="9" t="s">
        <v>7</v>
      </c>
      <c r="I98" s="7" t="s">
        <v>6</v>
      </c>
      <c r="J98" s="7" t="s">
        <v>568</v>
      </c>
      <c r="K98" s="7" t="s">
        <v>244</v>
      </c>
      <c r="L98" s="7">
        <v>1</v>
      </c>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c r="AV98" s="34"/>
      <c r="AW98" s="34"/>
      <c r="AX98" s="34"/>
      <c r="AY98" s="34"/>
      <c r="AZ98" s="34"/>
      <c r="BA98" s="34"/>
      <c r="BB98" s="34"/>
      <c r="BC98" s="34"/>
      <c r="BD98" s="34"/>
      <c r="BE98" s="34"/>
      <c r="BF98" s="34"/>
      <c r="BG98" s="34"/>
      <c r="BH98" s="34"/>
      <c r="BI98" s="34"/>
      <c r="BJ98" s="34"/>
      <c r="BK98" s="34"/>
      <c r="BL98" s="34"/>
      <c r="BM98" s="34"/>
      <c r="BN98" s="34"/>
    </row>
    <row r="99" spans="1:66" s="1" customFormat="1" ht="24.75" customHeight="1" x14ac:dyDescent="0.5">
      <c r="A99" s="46" t="s">
        <v>207</v>
      </c>
      <c r="B99" s="46" t="s">
        <v>4</v>
      </c>
      <c r="C99" s="57" t="s">
        <v>215</v>
      </c>
      <c r="D99" s="58">
        <v>99</v>
      </c>
      <c r="E99" s="18" t="str">
        <f t="shared" si="2"/>
        <v>Medical_Claims_Line+Dental_Carrier_Flag</v>
      </c>
      <c r="F99" s="44"/>
      <c r="G99" s="30"/>
      <c r="H99" s="9" t="s">
        <v>7</v>
      </c>
      <c r="I99" s="7"/>
      <c r="J99" s="7" t="s">
        <v>398</v>
      </c>
      <c r="K99" s="7" t="s">
        <v>244</v>
      </c>
      <c r="L99" s="7">
        <v>1</v>
      </c>
      <c r="M99" s="34"/>
      <c r="N99" s="34"/>
      <c r="O99" s="34"/>
      <c r="P99" s="34"/>
      <c r="Q99" s="34"/>
      <c r="R99" s="34"/>
      <c r="S99" s="34"/>
      <c r="T99" s="34"/>
      <c r="U99" s="34"/>
      <c r="V99" s="34"/>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row>
    <row r="100" spans="1:66" s="1" customFormat="1" ht="24.75" customHeight="1" x14ac:dyDescent="0.5">
      <c r="A100" s="46" t="s">
        <v>207</v>
      </c>
      <c r="B100" s="46" t="s">
        <v>4</v>
      </c>
      <c r="C100" s="57" t="s">
        <v>53</v>
      </c>
      <c r="D100" s="58">
        <v>100</v>
      </c>
      <c r="E100" s="18" t="str">
        <f t="shared" si="2"/>
        <v>Medical_Claims_Line+Dental_Flag</v>
      </c>
      <c r="F100" s="44"/>
      <c r="G100" s="30"/>
      <c r="H100" s="9" t="s">
        <v>7</v>
      </c>
      <c r="I100" s="7"/>
      <c r="J100" s="7" t="s">
        <v>399</v>
      </c>
      <c r="K100" s="7" t="s">
        <v>244</v>
      </c>
      <c r="L100" s="7">
        <v>1</v>
      </c>
      <c r="M100" s="34"/>
      <c r="N100" s="34"/>
      <c r="O100" s="34"/>
      <c r="P100" s="34"/>
      <c r="Q100" s="34"/>
      <c r="R100" s="34"/>
      <c r="S100" s="34"/>
      <c r="T100" s="34"/>
      <c r="U100" s="34"/>
      <c r="V100" s="34"/>
      <c r="W100" s="34"/>
      <c r="X100" s="34"/>
      <c r="Y100" s="34"/>
      <c r="Z100" s="34"/>
      <c r="AA100" s="34"/>
      <c r="AB100" s="34"/>
      <c r="AC100" s="34"/>
      <c r="AD100" s="34"/>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row>
    <row r="101" spans="1:66" s="1" customFormat="1" ht="24.75" customHeight="1" x14ac:dyDescent="0.5">
      <c r="A101" s="46" t="s">
        <v>207</v>
      </c>
      <c r="B101" s="46" t="s">
        <v>4</v>
      </c>
      <c r="C101" s="57" t="s">
        <v>61</v>
      </c>
      <c r="D101" s="58">
        <v>101</v>
      </c>
      <c r="E101" s="18" t="str">
        <f t="shared" ref="E101:E110" si="3">A101&amp;"+"&amp;C101</f>
        <v>Medical_Claims_Line+ER_Flag</v>
      </c>
      <c r="F101" s="44"/>
      <c r="G101" s="30" t="s">
        <v>784</v>
      </c>
      <c r="H101" s="9" t="s">
        <v>7</v>
      </c>
      <c r="I101" s="7" t="s">
        <v>6</v>
      </c>
      <c r="J101" s="7" t="s">
        <v>401</v>
      </c>
      <c r="K101" s="7" t="s">
        <v>255</v>
      </c>
      <c r="L101" s="7">
        <v>1</v>
      </c>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row>
    <row r="102" spans="1:66" s="1" customFormat="1" ht="24.75" customHeight="1" x14ac:dyDescent="0.5">
      <c r="A102" s="46" t="s">
        <v>207</v>
      </c>
      <c r="B102" s="46" t="s">
        <v>4</v>
      </c>
      <c r="C102" s="57" t="s">
        <v>93</v>
      </c>
      <c r="D102" s="58">
        <v>102</v>
      </c>
      <c r="E102" s="18" t="str">
        <f t="shared" si="3"/>
        <v>Medical_Claims_Line+Line_No</v>
      </c>
      <c r="F102" s="44" t="str">
        <f t="array" ref="F102">IF(AND($G$68:$G$110=""),"","X")</f>
        <v>X</v>
      </c>
      <c r="G102" s="30" t="s">
        <v>784</v>
      </c>
      <c r="H102" s="9" t="s">
        <v>7</v>
      </c>
      <c r="I102" s="7" t="s">
        <v>94</v>
      </c>
      <c r="J102" s="7" t="s">
        <v>270</v>
      </c>
      <c r="K102" s="7" t="s">
        <v>245</v>
      </c>
      <c r="L102" s="7">
        <v>19</v>
      </c>
      <c r="M102" s="34"/>
      <c r="N102" s="34"/>
      <c r="O102" s="34"/>
      <c r="P102" s="34"/>
      <c r="Q102" s="34"/>
      <c r="R102" s="34"/>
      <c r="S102" s="34"/>
      <c r="T102" s="34"/>
      <c r="U102" s="34"/>
      <c r="V102" s="34"/>
      <c r="W102" s="34"/>
      <c r="X102" s="34"/>
      <c r="Y102" s="34"/>
      <c r="Z102" s="34"/>
      <c r="AA102" s="34"/>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c r="BF102" s="34"/>
      <c r="BG102" s="34"/>
      <c r="BH102" s="34"/>
      <c r="BI102" s="34"/>
      <c r="BJ102" s="34"/>
      <c r="BK102" s="34"/>
      <c r="BL102" s="34"/>
      <c r="BM102" s="34"/>
      <c r="BN102" s="34"/>
    </row>
    <row r="103" spans="1:66" s="1" customFormat="1" ht="24.75" customHeight="1" x14ac:dyDescent="0.5">
      <c r="A103" s="46" t="s">
        <v>207</v>
      </c>
      <c r="B103" s="46" t="s">
        <v>4</v>
      </c>
      <c r="C103" s="57" t="s">
        <v>43</v>
      </c>
      <c r="D103" s="58">
        <v>103</v>
      </c>
      <c r="E103" s="18" t="str">
        <f>A103&amp;"+"&amp;C103</f>
        <v>Medical_Claims_Line+Claim_Status_Cd</v>
      </c>
      <c r="F103" s="44"/>
      <c r="G103" s="30" t="s">
        <v>784</v>
      </c>
      <c r="H103" s="9" t="s">
        <v>7</v>
      </c>
      <c r="I103" s="7" t="s">
        <v>44</v>
      </c>
      <c r="J103" s="7" t="s">
        <v>396</v>
      </c>
      <c r="K103" s="7" t="s">
        <v>244</v>
      </c>
      <c r="L103" s="7">
        <v>2</v>
      </c>
      <c r="M103" s="34"/>
      <c r="N103" s="34"/>
      <c r="O103" s="34"/>
      <c r="P103" s="34"/>
      <c r="Q103" s="34"/>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c r="BF103" s="34"/>
      <c r="BG103" s="34"/>
      <c r="BH103" s="34"/>
      <c r="BI103" s="34"/>
      <c r="BJ103" s="34"/>
      <c r="BK103" s="34"/>
      <c r="BL103" s="34"/>
      <c r="BM103" s="34"/>
      <c r="BN103" s="34"/>
    </row>
    <row r="104" spans="1:66" s="1" customFormat="1" ht="24.75" customHeight="1" x14ac:dyDescent="0.5">
      <c r="A104" s="46" t="s">
        <v>207</v>
      </c>
      <c r="B104" s="46" t="s">
        <v>4</v>
      </c>
      <c r="C104" s="57" t="s">
        <v>98</v>
      </c>
      <c r="D104" s="58">
        <v>104</v>
      </c>
      <c r="E104" s="18" t="str">
        <f t="shared" si="3"/>
        <v>Medical_Claims_Line+Place_of_Service_Cd</v>
      </c>
      <c r="F104" s="44"/>
      <c r="G104" s="30" t="s">
        <v>784</v>
      </c>
      <c r="H104" s="9" t="s">
        <v>7</v>
      </c>
      <c r="I104" s="7" t="s">
        <v>99</v>
      </c>
      <c r="J104" s="7" t="s">
        <v>268</v>
      </c>
      <c r="K104" s="7" t="s">
        <v>255</v>
      </c>
      <c r="L104" s="7">
        <v>2</v>
      </c>
      <c r="M104" s="34"/>
      <c r="N104" s="34"/>
      <c r="O104" s="34"/>
      <c r="P104" s="34"/>
      <c r="Q104" s="34"/>
      <c r="R104" s="34"/>
      <c r="S104" s="34"/>
      <c r="T104" s="34"/>
      <c r="U104" s="34"/>
      <c r="V104" s="34"/>
      <c r="W104" s="34"/>
      <c r="X104" s="34"/>
      <c r="Y104" s="3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row>
    <row r="105" spans="1:66" s="32" customFormat="1" ht="24.75" customHeight="1" x14ac:dyDescent="0.5">
      <c r="A105" s="46" t="s">
        <v>207</v>
      </c>
      <c r="B105" s="46" t="s">
        <v>4</v>
      </c>
      <c r="C105" s="57" t="s">
        <v>102</v>
      </c>
      <c r="D105" s="58">
        <v>105</v>
      </c>
      <c r="E105" s="18" t="str">
        <f>A105&amp;"+"&amp;C105</f>
        <v>Medical_Claims_Line+Service_Qty</v>
      </c>
      <c r="F105" s="44"/>
      <c r="G105" s="30" t="s">
        <v>784</v>
      </c>
      <c r="H105" s="9" t="s">
        <v>7</v>
      </c>
      <c r="I105" s="7" t="s">
        <v>103</v>
      </c>
      <c r="J105" s="7" t="s">
        <v>269</v>
      </c>
      <c r="K105" s="7" t="s">
        <v>245</v>
      </c>
      <c r="L105" s="7">
        <v>19</v>
      </c>
      <c r="M105" s="34"/>
      <c r="N105" s="34"/>
      <c r="O105" s="34"/>
      <c r="P105" s="34"/>
      <c r="Q105" s="34"/>
      <c r="R105" s="34"/>
      <c r="S105" s="34"/>
      <c r="T105" s="34"/>
      <c r="U105" s="34"/>
      <c r="V105" s="34"/>
      <c r="W105" s="34"/>
      <c r="X105" s="34"/>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c r="BD105" s="34"/>
      <c r="BE105" s="34"/>
      <c r="BF105" s="34"/>
      <c r="BG105" s="34"/>
      <c r="BH105" s="34"/>
      <c r="BI105" s="34"/>
      <c r="BJ105" s="34"/>
      <c r="BK105" s="34"/>
      <c r="BL105" s="34"/>
      <c r="BM105" s="34"/>
      <c r="BN105" s="34"/>
    </row>
    <row r="106" spans="1:66" s="1" customFormat="1" ht="24.75" customHeight="1" x14ac:dyDescent="0.5">
      <c r="A106" s="46" t="s">
        <v>207</v>
      </c>
      <c r="B106" s="46" t="s">
        <v>4</v>
      </c>
      <c r="C106" s="57" t="s">
        <v>692</v>
      </c>
      <c r="D106" s="58">
        <v>106</v>
      </c>
      <c r="E106" s="18" t="str">
        <f>A106&amp;"+"&amp;C106</f>
        <v>Medical_Claims_Line+Unit_Of_Measure</v>
      </c>
      <c r="F106" s="44" t="str">
        <f>IF(G105="","","X")</f>
        <v>X</v>
      </c>
      <c r="G106" s="30" t="s">
        <v>784</v>
      </c>
      <c r="H106" s="9" t="s">
        <v>7</v>
      </c>
      <c r="I106" s="7" t="s">
        <v>696</v>
      </c>
      <c r="J106" s="45" t="s">
        <v>700</v>
      </c>
      <c r="K106" s="7" t="s">
        <v>244</v>
      </c>
      <c r="L106" s="7">
        <v>2</v>
      </c>
      <c r="M106" s="34"/>
      <c r="N106" s="34"/>
      <c r="O106" s="34"/>
      <c r="P106" s="34"/>
      <c r="Q106" s="34"/>
      <c r="R106" s="34"/>
      <c r="S106" s="34"/>
      <c r="T106" s="34"/>
      <c r="U106" s="34"/>
      <c r="V106" s="34"/>
      <c r="W106" s="34"/>
      <c r="X106" s="34"/>
      <c r="Y106" s="34"/>
      <c r="Z106" s="34"/>
      <c r="AA106" s="34"/>
      <c r="AB106" s="34"/>
      <c r="AC106" s="34"/>
      <c r="AD106" s="34"/>
      <c r="AE106" s="34"/>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row>
    <row r="107" spans="1:66" s="1" customFormat="1" ht="24.75" customHeight="1" x14ac:dyDescent="0.5">
      <c r="A107" s="46" t="s">
        <v>207</v>
      </c>
      <c r="B107" s="46" t="s">
        <v>4</v>
      </c>
      <c r="C107" s="57" t="s">
        <v>687</v>
      </c>
      <c r="D107" s="58">
        <v>107</v>
      </c>
      <c r="E107" s="18" t="str">
        <f t="shared" si="3"/>
        <v>Medical_Claims_Line+Provider_Network_Indicator</v>
      </c>
      <c r="F107" s="44"/>
      <c r="G107" s="30" t="s">
        <v>784</v>
      </c>
      <c r="H107" s="9" t="s">
        <v>7</v>
      </c>
      <c r="I107" s="7" t="s">
        <v>688</v>
      </c>
      <c r="J107" s="45" t="s">
        <v>689</v>
      </c>
      <c r="K107" s="7" t="s">
        <v>244</v>
      </c>
      <c r="L107" s="7">
        <v>1</v>
      </c>
      <c r="M107" s="34"/>
      <c r="N107" s="34"/>
      <c r="O107" s="34"/>
      <c r="P107" s="34"/>
      <c r="Q107" s="34"/>
      <c r="R107" s="34"/>
      <c r="S107" s="34"/>
      <c r="T107" s="34"/>
      <c r="U107" s="34"/>
      <c r="V107" s="34"/>
      <c r="W107" s="34"/>
      <c r="X107" s="34"/>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row>
    <row r="108" spans="1:66" s="1" customFormat="1" ht="24.75" customHeight="1" x14ac:dyDescent="0.5">
      <c r="A108" s="46" t="s">
        <v>207</v>
      </c>
      <c r="B108" s="46" t="s">
        <v>4</v>
      </c>
      <c r="C108" s="57" t="s">
        <v>690</v>
      </c>
      <c r="D108" s="58">
        <v>108</v>
      </c>
      <c r="E108" s="18" t="str">
        <f t="shared" si="3"/>
        <v>Medical_Claims_Line+Denied_Claim_Ind</v>
      </c>
      <c r="F108" s="44"/>
      <c r="G108" s="30" t="s">
        <v>784</v>
      </c>
      <c r="H108" s="9" t="s">
        <v>7</v>
      </c>
      <c r="I108" s="7" t="s">
        <v>694</v>
      </c>
      <c r="J108" s="45" t="s">
        <v>699</v>
      </c>
      <c r="K108" s="7" t="s">
        <v>255</v>
      </c>
      <c r="L108" s="7">
        <v>1</v>
      </c>
      <c r="M108" s="34"/>
      <c r="N108" s="34"/>
      <c r="O108" s="34"/>
      <c r="P108" s="34"/>
      <c r="Q108" s="34"/>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row>
    <row r="109" spans="1:66" s="1" customFormat="1" ht="24.75" customHeight="1" x14ac:dyDescent="0.5">
      <c r="A109" s="46" t="s">
        <v>207</v>
      </c>
      <c r="B109" s="46" t="s">
        <v>4</v>
      </c>
      <c r="C109" s="57" t="s">
        <v>691</v>
      </c>
      <c r="D109" s="58">
        <v>109</v>
      </c>
      <c r="E109" s="18" t="str">
        <f t="shared" si="3"/>
        <v>Medical_Claims_Line+Claim_Line_Type</v>
      </c>
      <c r="F109" s="44"/>
      <c r="G109" s="30" t="s">
        <v>784</v>
      </c>
      <c r="H109" s="9" t="s">
        <v>7</v>
      </c>
      <c r="I109" s="7" t="s">
        <v>695</v>
      </c>
      <c r="J109" s="45" t="s">
        <v>746</v>
      </c>
      <c r="K109" s="7" t="s">
        <v>255</v>
      </c>
      <c r="L109" s="7">
        <v>1</v>
      </c>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row>
    <row r="110" spans="1:66" s="1" customFormat="1" ht="24.75" customHeight="1" x14ac:dyDescent="0.5">
      <c r="A110" s="46" t="s">
        <v>207</v>
      </c>
      <c r="B110" s="46" t="s">
        <v>4</v>
      </c>
      <c r="C110" s="57" t="s">
        <v>693</v>
      </c>
      <c r="D110" s="58">
        <v>110</v>
      </c>
      <c r="E110" s="18" t="str">
        <f t="shared" si="3"/>
        <v>Medical_Claims_Line+Payment_Arrangement_Type</v>
      </c>
      <c r="F110" s="44"/>
      <c r="G110" s="30" t="s">
        <v>784</v>
      </c>
      <c r="H110" s="9" t="s">
        <v>7</v>
      </c>
      <c r="I110" s="7" t="s">
        <v>697</v>
      </c>
      <c r="J110" s="45" t="s">
        <v>701</v>
      </c>
      <c r="K110" s="7" t="s">
        <v>255</v>
      </c>
      <c r="L110" s="7">
        <v>2</v>
      </c>
      <c r="M110" s="34"/>
      <c r="N110" s="34"/>
      <c r="O110" s="34"/>
      <c r="P110" s="34"/>
      <c r="Q110" s="34"/>
      <c r="R110" s="34"/>
      <c r="S110" s="34"/>
      <c r="T110" s="34"/>
      <c r="U110" s="34"/>
      <c r="V110" s="34"/>
      <c r="W110" s="34"/>
      <c r="X110" s="34"/>
      <c r="Y110" s="34"/>
      <c r="Z110" s="34"/>
      <c r="AA110" s="34"/>
      <c r="AB110" s="34"/>
      <c r="AC110" s="34"/>
      <c r="AD110" s="34"/>
      <c r="AE110" s="34"/>
      <c r="AF110" s="34"/>
      <c r="AG110" s="34"/>
      <c r="AH110" s="34"/>
      <c r="AI110" s="34"/>
      <c r="AJ110" s="34"/>
      <c r="AK110" s="34"/>
      <c r="AL110" s="34"/>
      <c r="AM110" s="34"/>
      <c r="AN110" s="34"/>
      <c r="AO110" s="34"/>
      <c r="AP110" s="34"/>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row>
    <row r="111" spans="1:66" s="1" customFormat="1" ht="24.75" customHeight="1" x14ac:dyDescent="0.5">
      <c r="A111" s="47" t="s">
        <v>205</v>
      </c>
      <c r="B111" s="47" t="s">
        <v>11</v>
      </c>
      <c r="C111" s="57" t="s">
        <v>19</v>
      </c>
      <c r="D111" s="58">
        <v>111</v>
      </c>
      <c r="E111" s="18" t="str">
        <f t="shared" ref="E111:E142" si="4">A111&amp;"+"&amp;C111</f>
        <v>Medical_Claims_Dx+Claim_ID</v>
      </c>
      <c r="F111" s="44" t="str">
        <f t="array" ref="F111">IF(AND($G$112:$G$119=""),"","X")</f>
        <v>X</v>
      </c>
      <c r="G111" s="30" t="s">
        <v>784</v>
      </c>
      <c r="H111" s="9" t="s">
        <v>7</v>
      </c>
      <c r="I111" s="7" t="s">
        <v>6</v>
      </c>
      <c r="J111" s="7" t="s">
        <v>403</v>
      </c>
      <c r="K111" s="7" t="s">
        <v>245</v>
      </c>
      <c r="L111" s="7">
        <v>19</v>
      </c>
      <c r="M111" s="34"/>
      <c r="N111" s="34"/>
      <c r="O111" s="34"/>
      <c r="P111" s="34"/>
      <c r="Q111" s="34"/>
      <c r="R111" s="34"/>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row>
    <row r="112" spans="1:66" ht="24.75" customHeight="1" x14ac:dyDescent="0.5">
      <c r="A112" s="46" t="s">
        <v>205</v>
      </c>
      <c r="B112" s="47" t="s">
        <v>20</v>
      </c>
      <c r="C112" s="57" t="s">
        <v>293</v>
      </c>
      <c r="D112" s="58">
        <v>112</v>
      </c>
      <c r="E112" s="18" t="str">
        <f t="shared" si="4"/>
        <v>Medical_Claims_Dx+DX_Cd</v>
      </c>
      <c r="F112" s="44"/>
      <c r="G112" s="30" t="s">
        <v>784</v>
      </c>
      <c r="H112" s="9" t="s">
        <v>7</v>
      </c>
      <c r="I112" s="7" t="s">
        <v>21</v>
      </c>
      <c r="J112" s="7" t="s">
        <v>415</v>
      </c>
      <c r="K112" s="7" t="s">
        <v>244</v>
      </c>
      <c r="L112" s="7">
        <v>7</v>
      </c>
    </row>
    <row r="113" spans="1:66" s="32" customFormat="1" ht="24.75" customHeight="1" x14ac:dyDescent="0.5">
      <c r="A113" s="46" t="s">
        <v>205</v>
      </c>
      <c r="B113" s="46" t="s">
        <v>20</v>
      </c>
      <c r="C113" s="57" t="s">
        <v>212</v>
      </c>
      <c r="D113" s="58">
        <v>113</v>
      </c>
      <c r="E113" s="18" t="str">
        <f t="shared" si="4"/>
        <v>Medical_Claims_Dx+DX_Description</v>
      </c>
      <c r="F113" s="44" t="str">
        <f>IF(AND(G112=""),"","X")</f>
        <v>X</v>
      </c>
      <c r="G113" s="30" t="s">
        <v>784</v>
      </c>
      <c r="H113" s="9" t="s">
        <v>7</v>
      </c>
      <c r="I113" s="7"/>
      <c r="J113" s="7" t="s">
        <v>416</v>
      </c>
      <c r="K113" s="7" t="s">
        <v>244</v>
      </c>
      <c r="L113" s="7">
        <v>100</v>
      </c>
      <c r="M113" s="34"/>
      <c r="N113" s="34"/>
      <c r="O113" s="34"/>
      <c r="P113" s="34"/>
      <c r="Q113" s="34"/>
      <c r="R113" s="34"/>
      <c r="S113" s="34"/>
      <c r="T113" s="34"/>
      <c r="U113" s="34"/>
      <c r="V113" s="34"/>
      <c r="W113" s="34"/>
      <c r="X113" s="34"/>
      <c r="Y113" s="34"/>
      <c r="Z113" s="34"/>
      <c r="AA113" s="34"/>
      <c r="AB113" s="34"/>
      <c r="AC113" s="34"/>
      <c r="AD113" s="34"/>
      <c r="AE113" s="34"/>
      <c r="AF113" s="34"/>
      <c r="AG113" s="34"/>
      <c r="AH113" s="34"/>
      <c r="AI113" s="34"/>
      <c r="AJ113" s="34"/>
      <c r="AK113" s="34"/>
      <c r="AL113" s="34"/>
      <c r="AM113" s="34"/>
      <c r="AN113" s="34"/>
      <c r="AO113" s="34"/>
      <c r="AP113" s="34"/>
      <c r="AQ113" s="34"/>
      <c r="AR113" s="34"/>
      <c r="AS113" s="34"/>
      <c r="AT113" s="34"/>
      <c r="AU113" s="34"/>
      <c r="AV113" s="34"/>
      <c r="AW113" s="34"/>
      <c r="AX113" s="34"/>
      <c r="AY113" s="34"/>
      <c r="AZ113" s="34"/>
      <c r="BA113" s="34"/>
      <c r="BB113" s="34"/>
      <c r="BC113" s="34"/>
      <c r="BD113" s="34"/>
      <c r="BE113" s="34"/>
      <c r="BF113" s="34"/>
      <c r="BG113" s="34"/>
      <c r="BH113" s="34"/>
      <c r="BI113" s="34"/>
      <c r="BJ113" s="34"/>
      <c r="BK113" s="34"/>
      <c r="BL113" s="34"/>
      <c r="BM113" s="34"/>
      <c r="BN113" s="34"/>
    </row>
    <row r="114" spans="1:66" s="1" customFormat="1" ht="24.75" customHeight="1" x14ac:dyDescent="0.5">
      <c r="A114" s="46" t="s">
        <v>205</v>
      </c>
      <c r="B114" s="46" t="s">
        <v>20</v>
      </c>
      <c r="C114" s="57" t="s">
        <v>214</v>
      </c>
      <c r="D114" s="58">
        <v>114</v>
      </c>
      <c r="E114" s="18" t="str">
        <f t="shared" si="4"/>
        <v>Medical_Claims_Dx+DX_Type</v>
      </c>
      <c r="F114" s="44"/>
      <c r="G114" s="30" t="s">
        <v>784</v>
      </c>
      <c r="H114" s="9" t="s">
        <v>7</v>
      </c>
      <c r="I114" s="7"/>
      <c r="J114" s="7" t="s">
        <v>417</v>
      </c>
      <c r="K114" s="7" t="s">
        <v>244</v>
      </c>
      <c r="L114" s="7">
        <v>10</v>
      </c>
      <c r="M114" s="34"/>
      <c r="N114" s="34"/>
      <c r="O114" s="34"/>
      <c r="P114" s="34"/>
      <c r="Q114" s="34"/>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row>
    <row r="115" spans="1:66" s="1" customFormat="1" ht="24.75" customHeight="1" x14ac:dyDescent="0.5">
      <c r="A115" s="46" t="s">
        <v>205</v>
      </c>
      <c r="B115" s="46" t="s">
        <v>20</v>
      </c>
      <c r="C115" s="57" t="s">
        <v>294</v>
      </c>
      <c r="D115" s="58">
        <v>115</v>
      </c>
      <c r="E115" s="18" t="str">
        <f t="shared" si="4"/>
        <v>Medical_Claims_Dx+ICD_Seq_Num</v>
      </c>
      <c r="F115" s="44"/>
      <c r="G115" s="30" t="s">
        <v>784</v>
      </c>
      <c r="H115" s="9" t="s">
        <v>7</v>
      </c>
      <c r="I115" s="7" t="s">
        <v>366</v>
      </c>
      <c r="J115" s="7" t="s">
        <v>418</v>
      </c>
      <c r="K115" s="7" t="s">
        <v>245</v>
      </c>
      <c r="L115" s="7">
        <v>19</v>
      </c>
      <c r="M115" s="34"/>
      <c r="N115" s="34"/>
      <c r="O115" s="34"/>
      <c r="P115" s="34"/>
      <c r="Q115" s="34"/>
      <c r="R115" s="34"/>
      <c r="S115" s="34"/>
      <c r="T115" s="34"/>
      <c r="U115" s="34"/>
      <c r="V115" s="34"/>
      <c r="W115" s="34"/>
      <c r="X115" s="34"/>
      <c r="Y115" s="34"/>
      <c r="Z115" s="34"/>
      <c r="AA115" s="34"/>
      <c r="AB115" s="34"/>
      <c r="AC115" s="34"/>
      <c r="AD115" s="34"/>
      <c r="AE115" s="34"/>
      <c r="AF115" s="34"/>
      <c r="AG115" s="34"/>
      <c r="AH115" s="34"/>
      <c r="AI115" s="34"/>
      <c r="AJ115" s="34"/>
      <c r="AK115" s="34"/>
      <c r="AL115" s="34"/>
      <c r="AM115" s="34"/>
      <c r="AN115" s="34"/>
      <c r="AO115" s="34"/>
      <c r="AP115" s="34"/>
      <c r="AQ115" s="34"/>
      <c r="AR115" s="34"/>
      <c r="AS115" s="34"/>
      <c r="AT115" s="34"/>
      <c r="AU115" s="34"/>
      <c r="AV115" s="34"/>
      <c r="AW115" s="34"/>
      <c r="AX115" s="34"/>
      <c r="AY115" s="34"/>
      <c r="AZ115" s="34"/>
      <c r="BA115" s="34"/>
      <c r="BB115" s="34"/>
      <c r="BC115" s="34"/>
      <c r="BD115" s="34"/>
      <c r="BE115" s="34"/>
      <c r="BF115" s="34"/>
      <c r="BG115" s="34"/>
      <c r="BH115" s="34"/>
      <c r="BI115" s="34"/>
      <c r="BJ115" s="34"/>
      <c r="BK115" s="34"/>
      <c r="BL115" s="34"/>
      <c r="BM115" s="34"/>
      <c r="BN115" s="34"/>
    </row>
    <row r="116" spans="1:66" s="1" customFormat="1" ht="24.75" customHeight="1" x14ac:dyDescent="0.5">
      <c r="A116" s="46" t="s">
        <v>205</v>
      </c>
      <c r="B116" s="46" t="s">
        <v>20</v>
      </c>
      <c r="C116" s="57" t="s">
        <v>213</v>
      </c>
      <c r="D116" s="58">
        <v>116</v>
      </c>
      <c r="E116" s="18" t="str">
        <f t="shared" si="4"/>
        <v>Medical_Claims_Dx+ICD_Vers_Flag</v>
      </c>
      <c r="F116" s="44" t="str">
        <f>IF(G112="","","X")</f>
        <v>X</v>
      </c>
      <c r="G116" s="30" t="s">
        <v>784</v>
      </c>
      <c r="H116" s="9" t="s">
        <v>7</v>
      </c>
      <c r="I116" s="7"/>
      <c r="J116" s="7" t="s">
        <v>577</v>
      </c>
      <c r="K116" s="7" t="s">
        <v>244</v>
      </c>
      <c r="L116" s="7">
        <v>1</v>
      </c>
      <c r="M116" s="34"/>
      <c r="N116" s="34"/>
      <c r="O116" s="34"/>
      <c r="P116" s="34"/>
      <c r="Q116" s="34"/>
      <c r="R116" s="34"/>
      <c r="S116" s="34"/>
      <c r="T116" s="34"/>
      <c r="U116" s="34"/>
      <c r="V116" s="34"/>
      <c r="W116" s="34"/>
      <c r="X116" s="34"/>
      <c r="Y116" s="34"/>
      <c r="Z116" s="34"/>
      <c r="AA116" s="34"/>
      <c r="AB116" s="34"/>
      <c r="AC116" s="34"/>
      <c r="AD116" s="34"/>
      <c r="AE116" s="34"/>
      <c r="AF116" s="34"/>
      <c r="AG116" s="34"/>
      <c r="AH116" s="34"/>
      <c r="AI116" s="34"/>
      <c r="AJ116" s="34"/>
      <c r="AK116" s="34"/>
      <c r="AL116" s="34"/>
      <c r="AM116" s="34"/>
      <c r="AN116" s="34"/>
      <c r="AO116" s="34"/>
      <c r="AP116" s="34"/>
      <c r="AQ116" s="34"/>
      <c r="AR116" s="34"/>
      <c r="AS116" s="34"/>
      <c r="AT116" s="34"/>
      <c r="AU116" s="34"/>
      <c r="AV116" s="34"/>
      <c r="AW116" s="34"/>
      <c r="AX116" s="34"/>
      <c r="AY116" s="34"/>
      <c r="AZ116" s="34"/>
      <c r="BA116" s="34"/>
      <c r="BB116" s="34"/>
      <c r="BC116" s="34"/>
      <c r="BD116" s="34"/>
      <c r="BE116" s="34"/>
      <c r="BF116" s="34"/>
      <c r="BG116" s="34"/>
      <c r="BH116" s="34"/>
      <c r="BI116" s="34"/>
      <c r="BJ116" s="34"/>
      <c r="BK116" s="34"/>
      <c r="BL116" s="34"/>
      <c r="BM116" s="34"/>
      <c r="BN116" s="34"/>
    </row>
    <row r="117" spans="1:66" s="1" customFormat="1" ht="24.75" customHeight="1" x14ac:dyDescent="0.5">
      <c r="A117" s="46" t="s">
        <v>205</v>
      </c>
      <c r="B117" s="46" t="s">
        <v>20</v>
      </c>
      <c r="C117" s="57" t="s">
        <v>22</v>
      </c>
      <c r="D117" s="58">
        <v>117</v>
      </c>
      <c r="E117" s="18" t="str">
        <f t="shared" si="4"/>
        <v>Medical_Claims_Dx+POA_Cd</v>
      </c>
      <c r="F117" s="44"/>
      <c r="G117" s="30" t="s">
        <v>784</v>
      </c>
      <c r="H117" s="9" t="s">
        <v>7</v>
      </c>
      <c r="I117" s="7" t="s">
        <v>369</v>
      </c>
      <c r="J117" s="7" t="s">
        <v>419</v>
      </c>
      <c r="K117" s="7" t="s">
        <v>255</v>
      </c>
      <c r="L117" s="7">
        <v>2</v>
      </c>
      <c r="M117" s="34"/>
      <c r="N117" s="34"/>
      <c r="O117" s="34"/>
      <c r="P117" s="34"/>
      <c r="Q117" s="34"/>
      <c r="R117" s="34"/>
      <c r="S117" s="34"/>
      <c r="T117" s="34"/>
      <c r="U117" s="34"/>
      <c r="V117" s="34"/>
      <c r="W117" s="34"/>
      <c r="X117" s="34"/>
      <c r="Y117" s="34"/>
      <c r="Z117" s="34"/>
      <c r="AA117" s="34"/>
      <c r="AB117" s="34"/>
      <c r="AC117" s="34"/>
      <c r="AD117" s="34"/>
      <c r="AE117" s="34"/>
      <c r="AF117" s="34"/>
      <c r="AG117" s="34"/>
      <c r="AH117" s="34"/>
      <c r="AI117" s="34"/>
      <c r="AJ117" s="34"/>
      <c r="AK117" s="34"/>
      <c r="AL117" s="34"/>
      <c r="AM117" s="34"/>
      <c r="AN117" s="34"/>
      <c r="AO117" s="34"/>
      <c r="AP117" s="34"/>
      <c r="AQ117" s="34"/>
      <c r="AR117" s="34"/>
      <c r="AS117" s="34"/>
      <c r="AT117" s="34"/>
      <c r="AU117" s="34"/>
      <c r="AV117" s="34"/>
      <c r="AW117" s="34"/>
      <c r="AX117" s="34"/>
      <c r="AY117" s="34"/>
      <c r="AZ117" s="34"/>
      <c r="BA117" s="34"/>
      <c r="BB117" s="34"/>
      <c r="BC117" s="34"/>
      <c r="BD117" s="34"/>
      <c r="BE117" s="34"/>
      <c r="BF117" s="34"/>
      <c r="BG117" s="34"/>
      <c r="BH117" s="34"/>
      <c r="BI117" s="34"/>
      <c r="BJ117" s="34"/>
      <c r="BK117" s="34"/>
      <c r="BL117" s="34"/>
      <c r="BM117" s="34"/>
      <c r="BN117" s="34"/>
    </row>
    <row r="118" spans="1:66" s="1" customFormat="1" ht="24.75" customHeight="1" x14ac:dyDescent="0.5">
      <c r="A118" s="46" t="s">
        <v>205</v>
      </c>
      <c r="B118" s="46" t="s">
        <v>20</v>
      </c>
      <c r="C118" s="57" t="s">
        <v>295</v>
      </c>
      <c r="D118" s="58">
        <v>118</v>
      </c>
      <c r="E118" s="18" t="str">
        <f t="shared" si="4"/>
        <v>Medical_Claims_Dx+POA_Description</v>
      </c>
      <c r="F118" s="44" t="str">
        <f>IF(AND(G112=""),"","X")</f>
        <v>X</v>
      </c>
      <c r="G118" s="30" t="s">
        <v>784</v>
      </c>
      <c r="H118" s="9" t="s">
        <v>7</v>
      </c>
      <c r="I118" s="7"/>
      <c r="J118" s="7" t="s">
        <v>420</v>
      </c>
      <c r="K118" s="7" t="s">
        <v>244</v>
      </c>
      <c r="L118" s="7">
        <v>100</v>
      </c>
      <c r="M118" s="34"/>
      <c r="N118" s="34"/>
      <c r="O118" s="34"/>
      <c r="P118" s="34"/>
      <c r="Q118" s="34"/>
      <c r="R118" s="34"/>
      <c r="S118" s="34"/>
      <c r="T118" s="34"/>
      <c r="U118" s="34"/>
      <c r="V118" s="34"/>
      <c r="W118" s="34"/>
      <c r="X118" s="34"/>
      <c r="Y118" s="34"/>
      <c r="Z118" s="34"/>
      <c r="AA118" s="34"/>
      <c r="AB118" s="34"/>
      <c r="AC118" s="34"/>
      <c r="AD118" s="34"/>
      <c r="AE118" s="34"/>
      <c r="AF118" s="34"/>
      <c r="AG118" s="34"/>
      <c r="AH118" s="34"/>
      <c r="AI118" s="34"/>
      <c r="AJ118" s="34"/>
      <c r="AK118" s="34"/>
      <c r="AL118" s="34"/>
      <c r="AM118" s="34"/>
      <c r="AN118" s="34"/>
      <c r="AO118" s="34"/>
      <c r="AP118" s="34"/>
      <c r="AQ118" s="34"/>
      <c r="AR118" s="34"/>
      <c r="AS118" s="34"/>
      <c r="AT118" s="34"/>
      <c r="AU118" s="34"/>
      <c r="AV118" s="34"/>
      <c r="AW118" s="34"/>
      <c r="AX118" s="34"/>
      <c r="AY118" s="34"/>
      <c r="AZ118" s="34"/>
      <c r="BA118" s="34"/>
      <c r="BB118" s="34"/>
      <c r="BC118" s="34"/>
      <c r="BD118" s="34"/>
      <c r="BE118" s="34"/>
      <c r="BF118" s="34"/>
      <c r="BG118" s="34"/>
      <c r="BH118" s="34"/>
      <c r="BI118" s="34"/>
      <c r="BJ118" s="34"/>
      <c r="BK118" s="34"/>
      <c r="BL118" s="34"/>
      <c r="BM118" s="34"/>
      <c r="BN118" s="34"/>
    </row>
    <row r="119" spans="1:66" ht="24.75" customHeight="1" x14ac:dyDescent="0.5">
      <c r="A119" s="46" t="s">
        <v>205</v>
      </c>
      <c r="B119" s="46" t="s">
        <v>20</v>
      </c>
      <c r="C119" s="57" t="s">
        <v>296</v>
      </c>
      <c r="D119" s="58">
        <v>119</v>
      </c>
      <c r="E119" s="18" t="str">
        <f t="shared" si="4"/>
        <v>Medical_Claims_Dx+POA_Seq_Num</v>
      </c>
      <c r="F119" s="44"/>
      <c r="G119" s="30" t="s">
        <v>784</v>
      </c>
      <c r="H119" s="9" t="s">
        <v>7</v>
      </c>
      <c r="I119" s="7" t="s">
        <v>369</v>
      </c>
      <c r="J119" s="7" t="s">
        <v>421</v>
      </c>
      <c r="K119" s="7" t="s">
        <v>245</v>
      </c>
      <c r="L119" s="7">
        <v>19</v>
      </c>
    </row>
    <row r="120" spans="1:66" s="1" customFormat="1" ht="24.75" customHeight="1" x14ac:dyDescent="0.5">
      <c r="A120" s="47" t="s">
        <v>208</v>
      </c>
      <c r="B120" s="47" t="s">
        <v>11</v>
      </c>
      <c r="C120" s="57" t="s">
        <v>19</v>
      </c>
      <c r="D120" s="58">
        <v>120</v>
      </c>
      <c r="E120" s="18" t="str">
        <f t="shared" si="4"/>
        <v>Medical_Claims_Procedures+Claim_ID</v>
      </c>
      <c r="F120" s="44" t="str">
        <f t="array" ref="F120">IF(AND($G$120:$G$127=""),"","X")</f>
        <v>X</v>
      </c>
      <c r="G120" s="30" t="s">
        <v>784</v>
      </c>
      <c r="H120" s="9" t="s">
        <v>7</v>
      </c>
      <c r="I120" s="7" t="s">
        <v>6</v>
      </c>
      <c r="J120" s="7" t="s">
        <v>403</v>
      </c>
      <c r="K120" s="7" t="s">
        <v>245</v>
      </c>
      <c r="L120" s="7">
        <v>19</v>
      </c>
      <c r="M120" s="34"/>
      <c r="N120" s="34"/>
      <c r="O120" s="34"/>
      <c r="P120" s="34"/>
      <c r="Q120" s="34"/>
      <c r="R120" s="34"/>
      <c r="S120" s="34"/>
      <c r="T120" s="34"/>
      <c r="U120" s="34"/>
      <c r="V120" s="34"/>
      <c r="W120" s="34"/>
      <c r="X120" s="34"/>
      <c r="Y120" s="34"/>
      <c r="Z120" s="34"/>
      <c r="AA120" s="34"/>
      <c r="AB120" s="34"/>
      <c r="AC120" s="34"/>
      <c r="AD120" s="34"/>
      <c r="AE120" s="34"/>
      <c r="AF120" s="34"/>
      <c r="AG120" s="34"/>
      <c r="AH120" s="34"/>
      <c r="AI120" s="34"/>
      <c r="AJ120" s="34"/>
      <c r="AK120" s="34"/>
      <c r="AL120" s="34"/>
      <c r="AM120" s="34"/>
      <c r="AN120" s="34"/>
      <c r="AO120" s="34"/>
      <c r="AP120" s="34"/>
      <c r="AQ120" s="34"/>
      <c r="AR120" s="34"/>
      <c r="AS120" s="34"/>
      <c r="AT120" s="34"/>
      <c r="AU120" s="34"/>
      <c r="AV120" s="34"/>
      <c r="AW120" s="34"/>
      <c r="AX120" s="34"/>
      <c r="AY120" s="34"/>
      <c r="AZ120" s="34"/>
      <c r="BA120" s="34"/>
      <c r="BB120" s="34"/>
      <c r="BC120" s="34"/>
      <c r="BD120" s="34"/>
      <c r="BE120" s="34"/>
      <c r="BF120" s="34"/>
      <c r="BG120" s="34"/>
      <c r="BH120" s="34"/>
      <c r="BI120" s="34"/>
      <c r="BJ120" s="34"/>
      <c r="BK120" s="34"/>
      <c r="BL120" s="34"/>
      <c r="BM120" s="34"/>
      <c r="BN120" s="34"/>
    </row>
    <row r="121" spans="1:66" s="1" customFormat="1" ht="24.75" customHeight="1" x14ac:dyDescent="0.5">
      <c r="A121" s="46" t="s">
        <v>208</v>
      </c>
      <c r="B121" s="47" t="s">
        <v>545</v>
      </c>
      <c r="C121" s="57" t="s">
        <v>213</v>
      </c>
      <c r="D121" s="58">
        <v>121</v>
      </c>
      <c r="E121" s="18" t="str">
        <f t="shared" si="4"/>
        <v>Medical_Claims_Procedures+ICD_Vers_Flag</v>
      </c>
      <c r="F121" s="44" t="str">
        <f>IF(AND(G122=""),"","X")</f>
        <v>X</v>
      </c>
      <c r="G121" s="30" t="s">
        <v>784</v>
      </c>
      <c r="H121" s="9" t="s">
        <v>7</v>
      </c>
      <c r="I121" s="7"/>
      <c r="J121" s="7" t="s">
        <v>577</v>
      </c>
      <c r="K121" s="7" t="s">
        <v>244</v>
      </c>
      <c r="L121" s="7">
        <v>1</v>
      </c>
      <c r="M121" s="34"/>
      <c r="N121" s="34"/>
      <c r="O121" s="34"/>
      <c r="P121" s="34"/>
      <c r="Q121" s="34"/>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row>
    <row r="122" spans="1:66" s="1" customFormat="1" ht="24.75" customHeight="1" x14ac:dyDescent="0.5">
      <c r="A122" s="46" t="s">
        <v>208</v>
      </c>
      <c r="B122" s="46" t="s">
        <v>545</v>
      </c>
      <c r="C122" s="57" t="s">
        <v>104</v>
      </c>
      <c r="D122" s="58">
        <v>122</v>
      </c>
      <c r="E122" s="18" t="str">
        <f t="shared" si="4"/>
        <v>Medical_Claims_Procedures+Procedure_Cd</v>
      </c>
      <c r="F122" s="44"/>
      <c r="G122" s="30" t="s">
        <v>784</v>
      </c>
      <c r="H122" s="9" t="s">
        <v>7</v>
      </c>
      <c r="I122" s="7" t="s">
        <v>370</v>
      </c>
      <c r="J122" s="7" t="s">
        <v>422</v>
      </c>
      <c r="K122" s="7" t="s">
        <v>244</v>
      </c>
      <c r="L122" s="7">
        <v>7</v>
      </c>
      <c r="M122" s="34"/>
      <c r="N122" s="34"/>
      <c r="O122" s="34"/>
      <c r="P122" s="34"/>
      <c r="Q122" s="34"/>
      <c r="R122" s="34"/>
      <c r="S122" s="34"/>
      <c r="T122" s="34"/>
      <c r="U122" s="34"/>
      <c r="V122" s="34"/>
      <c r="W122" s="34"/>
      <c r="X122" s="34"/>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34"/>
      <c r="BE122" s="34"/>
      <c r="BF122" s="34"/>
      <c r="BG122" s="34"/>
      <c r="BH122" s="34"/>
      <c r="BI122" s="34"/>
      <c r="BJ122" s="34"/>
      <c r="BK122" s="34"/>
      <c r="BL122" s="34"/>
      <c r="BM122" s="34"/>
      <c r="BN122" s="34"/>
    </row>
    <row r="123" spans="1:66" s="1" customFormat="1" ht="24.75" customHeight="1" x14ac:dyDescent="0.5">
      <c r="A123" s="46" t="s">
        <v>208</v>
      </c>
      <c r="B123" s="46" t="s">
        <v>545</v>
      </c>
      <c r="C123" s="57" t="s">
        <v>297</v>
      </c>
      <c r="D123" s="58">
        <v>123</v>
      </c>
      <c r="E123" s="18" t="str">
        <f t="shared" si="4"/>
        <v>Medical_Claims_Procedures+Seq_Num</v>
      </c>
      <c r="F123" s="44"/>
      <c r="G123" s="30" t="s">
        <v>784</v>
      </c>
      <c r="H123" s="9" t="s">
        <v>7</v>
      </c>
      <c r="I123" s="7" t="s">
        <v>370</v>
      </c>
      <c r="J123" s="7" t="s">
        <v>423</v>
      </c>
      <c r="K123" s="7" t="s">
        <v>245</v>
      </c>
      <c r="L123" s="7">
        <v>19</v>
      </c>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4"/>
      <c r="BB123" s="34"/>
      <c r="BC123" s="34"/>
      <c r="BD123" s="34"/>
      <c r="BE123" s="34"/>
      <c r="BF123" s="34"/>
      <c r="BG123" s="34"/>
      <c r="BH123" s="34"/>
      <c r="BI123" s="34"/>
      <c r="BJ123" s="34"/>
      <c r="BK123" s="34"/>
      <c r="BL123" s="34"/>
      <c r="BM123" s="34"/>
      <c r="BN123" s="34"/>
    </row>
    <row r="124" spans="1:66" s="1" customFormat="1" ht="24.75" customHeight="1" x14ac:dyDescent="0.5">
      <c r="A124" s="46" t="s">
        <v>208</v>
      </c>
      <c r="B124" s="47" t="s">
        <v>16</v>
      </c>
      <c r="C124" s="57" t="s">
        <v>105</v>
      </c>
      <c r="D124" s="58">
        <v>124</v>
      </c>
      <c r="E124" s="18" t="str">
        <f t="shared" si="4"/>
        <v>Medical_Claims_Procedures+Procedure_Dt</v>
      </c>
      <c r="F124" s="44"/>
      <c r="G124" s="30" t="s">
        <v>784</v>
      </c>
      <c r="H124" s="9" t="s">
        <v>5</v>
      </c>
      <c r="I124" s="7" t="s">
        <v>368</v>
      </c>
      <c r="J124" s="7" t="s">
        <v>424</v>
      </c>
      <c r="K124" s="7" t="s">
        <v>16</v>
      </c>
      <c r="L124" s="7">
        <v>10</v>
      </c>
      <c r="M124" s="34"/>
      <c r="N124" s="34"/>
      <c r="O124" s="34"/>
      <c r="P124" s="34"/>
      <c r="Q124" s="34"/>
      <c r="R124" s="34"/>
      <c r="S124" s="34"/>
      <c r="T124" s="34"/>
      <c r="U124" s="34"/>
      <c r="V124" s="34"/>
      <c r="W124" s="34"/>
      <c r="X124" s="34"/>
      <c r="Y124" s="34"/>
      <c r="Z124" s="34"/>
      <c r="AA124" s="34"/>
      <c r="AB124" s="34"/>
      <c r="AC124" s="34"/>
      <c r="AD124" s="34"/>
      <c r="AE124" s="34"/>
      <c r="AF124" s="34"/>
      <c r="AG124" s="34"/>
      <c r="AH124" s="34"/>
      <c r="AI124" s="34"/>
      <c r="AJ124" s="34"/>
      <c r="AK124" s="34"/>
      <c r="AL124" s="34"/>
      <c r="AM124" s="34"/>
      <c r="AN124" s="34"/>
      <c r="AO124" s="34"/>
      <c r="AP124" s="34"/>
      <c r="AQ124" s="34"/>
      <c r="AR124" s="34"/>
      <c r="AS124" s="34"/>
      <c r="AT124" s="34"/>
      <c r="AU124" s="34"/>
      <c r="AV124" s="34"/>
      <c r="AW124" s="34"/>
      <c r="AX124" s="34"/>
      <c r="AY124" s="34"/>
      <c r="AZ124" s="34"/>
      <c r="BA124" s="34"/>
      <c r="BB124" s="34"/>
      <c r="BC124" s="34"/>
      <c r="BD124" s="34"/>
      <c r="BE124" s="34"/>
      <c r="BF124" s="34"/>
      <c r="BG124" s="34"/>
      <c r="BH124" s="34"/>
      <c r="BI124" s="34"/>
      <c r="BJ124" s="34"/>
      <c r="BK124" s="34"/>
      <c r="BL124" s="34"/>
      <c r="BM124" s="34"/>
      <c r="BN124" s="34"/>
    </row>
    <row r="125" spans="1:66" s="1" customFormat="1" ht="24.75" customHeight="1" x14ac:dyDescent="0.5">
      <c r="A125" s="46" t="s">
        <v>208</v>
      </c>
      <c r="B125" s="46" t="s">
        <v>16</v>
      </c>
      <c r="C125" s="57" t="s">
        <v>223</v>
      </c>
      <c r="D125" s="58">
        <v>125</v>
      </c>
      <c r="E125" s="18" t="str">
        <f t="shared" si="4"/>
        <v>Medical_Claims_Procedures+Procedure_Dt_Day</v>
      </c>
      <c r="F125" s="44"/>
      <c r="G125" s="30"/>
      <c r="H125" s="9" t="s">
        <v>5</v>
      </c>
      <c r="I125" s="7" t="s">
        <v>368</v>
      </c>
      <c r="J125" s="7" t="s">
        <v>425</v>
      </c>
      <c r="K125" s="7" t="s">
        <v>244</v>
      </c>
      <c r="L125" s="7">
        <v>2</v>
      </c>
      <c r="M125" s="34"/>
      <c r="N125" s="34"/>
      <c r="O125" s="34"/>
      <c r="P125" s="34"/>
      <c r="Q125" s="34"/>
      <c r="R125" s="34"/>
      <c r="S125" s="34"/>
      <c r="T125" s="34"/>
      <c r="U125" s="34"/>
      <c r="V125" s="34"/>
      <c r="W125" s="34"/>
      <c r="X125" s="34"/>
      <c r="Y125" s="34"/>
      <c r="Z125" s="34"/>
      <c r="AA125" s="34"/>
      <c r="AB125" s="34"/>
      <c r="AC125" s="34"/>
      <c r="AD125" s="34"/>
      <c r="AE125" s="34"/>
      <c r="AF125" s="34"/>
      <c r="AG125" s="34"/>
      <c r="AH125" s="34"/>
      <c r="AI125" s="34"/>
      <c r="AJ125" s="34"/>
      <c r="AK125" s="34"/>
      <c r="AL125" s="34"/>
      <c r="AM125" s="34"/>
      <c r="AN125" s="34"/>
      <c r="AO125" s="34"/>
      <c r="AP125" s="34"/>
      <c r="AQ125" s="34"/>
      <c r="AR125" s="34"/>
      <c r="AS125" s="34"/>
      <c r="AT125" s="34"/>
      <c r="AU125" s="34"/>
      <c r="AV125" s="34"/>
      <c r="AW125" s="34"/>
      <c r="AX125" s="34"/>
      <c r="AY125" s="34"/>
      <c r="AZ125" s="34"/>
      <c r="BA125" s="34"/>
      <c r="BB125" s="34"/>
      <c r="BC125" s="34"/>
      <c r="BD125" s="34"/>
      <c r="BE125" s="34"/>
      <c r="BF125" s="34"/>
      <c r="BG125" s="34"/>
      <c r="BH125" s="34"/>
      <c r="BI125" s="34"/>
      <c r="BJ125" s="34"/>
      <c r="BK125" s="34"/>
      <c r="BL125" s="34"/>
      <c r="BM125" s="34"/>
      <c r="BN125" s="34"/>
    </row>
    <row r="126" spans="1:66" s="1" customFormat="1" ht="24.75" customHeight="1" x14ac:dyDescent="0.5">
      <c r="A126" s="46" t="s">
        <v>208</v>
      </c>
      <c r="B126" s="46" t="s">
        <v>16</v>
      </c>
      <c r="C126" s="57" t="s">
        <v>224</v>
      </c>
      <c r="D126" s="58">
        <v>126</v>
      </c>
      <c r="E126" s="18" t="str">
        <f t="shared" si="4"/>
        <v>Medical_Claims_Procedures+Procedure_Dt_Month</v>
      </c>
      <c r="F126" s="44"/>
      <c r="G126" s="30"/>
      <c r="H126" s="9" t="s">
        <v>5</v>
      </c>
      <c r="I126" s="7" t="s">
        <v>368</v>
      </c>
      <c r="J126" s="7" t="s">
        <v>426</v>
      </c>
      <c r="K126" s="7" t="s">
        <v>244</v>
      </c>
      <c r="L126" s="7">
        <v>2</v>
      </c>
      <c r="M126" s="34"/>
      <c r="N126" s="34"/>
      <c r="O126" s="34"/>
      <c r="P126" s="34"/>
      <c r="Q126" s="34"/>
      <c r="R126" s="34"/>
      <c r="S126" s="34"/>
      <c r="T126" s="34"/>
      <c r="U126" s="34"/>
      <c r="V126" s="34"/>
      <c r="W126" s="34"/>
      <c r="X126" s="34"/>
      <c r="Y126" s="34"/>
      <c r="Z126" s="34"/>
      <c r="AA126" s="34"/>
      <c r="AB126" s="34"/>
      <c r="AC126" s="34"/>
      <c r="AD126" s="34"/>
      <c r="AE126" s="34"/>
      <c r="AF126" s="34"/>
      <c r="AG126" s="34"/>
      <c r="AH126" s="34"/>
      <c r="AI126" s="34"/>
      <c r="AJ126" s="34"/>
      <c r="AK126" s="34"/>
      <c r="AL126" s="34"/>
      <c r="AM126" s="34"/>
      <c r="AN126" s="34"/>
      <c r="AO126" s="34"/>
      <c r="AP126" s="34"/>
      <c r="AQ126" s="34"/>
      <c r="AR126" s="34"/>
      <c r="AS126" s="34"/>
      <c r="AT126" s="34"/>
      <c r="AU126" s="34"/>
      <c r="AV126" s="34"/>
      <c r="AW126" s="34"/>
      <c r="AX126" s="34"/>
      <c r="AY126" s="34"/>
      <c r="AZ126" s="34"/>
      <c r="BA126" s="34"/>
      <c r="BB126" s="34"/>
      <c r="BC126" s="34"/>
      <c r="BD126" s="34"/>
      <c r="BE126" s="34"/>
      <c r="BF126" s="34"/>
      <c r="BG126" s="34"/>
      <c r="BH126" s="34"/>
      <c r="BI126" s="34"/>
      <c r="BJ126" s="34"/>
      <c r="BK126" s="34"/>
      <c r="BL126" s="34"/>
      <c r="BM126" s="34"/>
      <c r="BN126" s="34"/>
    </row>
    <row r="127" spans="1:66" s="1" customFormat="1" ht="24.75" customHeight="1" x14ac:dyDescent="0.5">
      <c r="A127" s="46" t="s">
        <v>208</v>
      </c>
      <c r="B127" s="46" t="s">
        <v>16</v>
      </c>
      <c r="C127" s="57" t="s">
        <v>225</v>
      </c>
      <c r="D127" s="58">
        <v>127</v>
      </c>
      <c r="E127" s="18" t="str">
        <f t="shared" si="4"/>
        <v>Medical_Claims_Procedures+Procedure_Dt_Year</v>
      </c>
      <c r="F127" s="44"/>
      <c r="G127" s="30"/>
      <c r="H127" s="9" t="s">
        <v>7</v>
      </c>
      <c r="I127" s="7" t="s">
        <v>368</v>
      </c>
      <c r="J127" s="7" t="s">
        <v>427</v>
      </c>
      <c r="K127" s="7" t="s">
        <v>244</v>
      </c>
      <c r="L127" s="7">
        <v>4</v>
      </c>
      <c r="M127" s="34"/>
      <c r="N127" s="34"/>
      <c r="O127" s="34"/>
      <c r="P127" s="34"/>
      <c r="Q127" s="34"/>
      <c r="R127" s="34"/>
      <c r="S127" s="34"/>
      <c r="T127" s="34"/>
      <c r="U127" s="34"/>
      <c r="V127" s="34"/>
      <c r="W127" s="34"/>
      <c r="X127" s="34"/>
      <c r="Y127" s="34"/>
      <c r="Z127" s="34"/>
      <c r="AA127" s="34"/>
      <c r="AB127" s="34"/>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4"/>
      <c r="BB127" s="34"/>
      <c r="BC127" s="34"/>
      <c r="BD127" s="34"/>
      <c r="BE127" s="34"/>
      <c r="BF127" s="34"/>
      <c r="BG127" s="34"/>
      <c r="BH127" s="34"/>
      <c r="BI127" s="34"/>
      <c r="BJ127" s="34"/>
      <c r="BK127" s="34"/>
      <c r="BL127" s="34"/>
      <c r="BM127" s="34"/>
      <c r="BN127" s="34"/>
    </row>
    <row r="128" spans="1:66" s="1" customFormat="1" ht="24.75" customHeight="1" x14ac:dyDescent="0.5">
      <c r="A128" s="47" t="s">
        <v>302</v>
      </c>
      <c r="B128" s="47" t="s">
        <v>11</v>
      </c>
      <c r="C128" s="57" t="s">
        <v>301</v>
      </c>
      <c r="D128" s="58">
        <v>128</v>
      </c>
      <c r="E128" s="18" t="str">
        <f t="shared" si="4"/>
        <v>Provider_Composite+Provider_Composite_ID</v>
      </c>
      <c r="F128" s="44" t="str">
        <f t="array" ref="F128">IF(AND($G$128:$G$171="", G3="",G68="",G72="",G338="",G383="",G387="",G172="",G266="",G306=""),"","X")</f>
        <v>X</v>
      </c>
      <c r="G128" s="30" t="s">
        <v>784</v>
      </c>
      <c r="H128" s="9" t="s">
        <v>7</v>
      </c>
      <c r="I128" s="7" t="s">
        <v>6</v>
      </c>
      <c r="J128" s="7" t="s">
        <v>437</v>
      </c>
      <c r="K128" s="7" t="s">
        <v>245</v>
      </c>
      <c r="L128" s="7">
        <v>19</v>
      </c>
      <c r="M128" s="34"/>
      <c r="N128" s="34"/>
      <c r="O128" s="34"/>
      <c r="P128" s="34"/>
      <c r="Q128" s="34"/>
      <c r="R128" s="34"/>
      <c r="S128" s="34"/>
      <c r="T128" s="34"/>
      <c r="U128" s="34"/>
      <c r="V128" s="34"/>
      <c r="W128" s="34"/>
      <c r="X128" s="34"/>
      <c r="Y128" s="34"/>
      <c r="Z128" s="34"/>
      <c r="AA128" s="34"/>
      <c r="AB128" s="34"/>
      <c r="AC128" s="34"/>
      <c r="AD128" s="34"/>
      <c r="AE128" s="34"/>
      <c r="AF128" s="34"/>
      <c r="AG128" s="34"/>
      <c r="AH128" s="34"/>
      <c r="AI128" s="34"/>
      <c r="AJ128" s="34"/>
      <c r="AK128" s="34"/>
      <c r="AL128" s="34"/>
      <c r="AM128" s="34"/>
      <c r="AN128" s="34"/>
      <c r="AO128" s="34"/>
      <c r="AP128" s="34"/>
      <c r="AQ128" s="34"/>
      <c r="AR128" s="34"/>
      <c r="AS128" s="34"/>
      <c r="AT128" s="34"/>
      <c r="AU128" s="34"/>
      <c r="AV128" s="34"/>
      <c r="AW128" s="34"/>
      <c r="AX128" s="34"/>
      <c r="AY128" s="34"/>
      <c r="AZ128" s="34"/>
      <c r="BA128" s="34"/>
      <c r="BB128" s="34"/>
      <c r="BC128" s="34"/>
      <c r="BD128" s="34"/>
      <c r="BE128" s="34"/>
      <c r="BF128" s="34"/>
      <c r="BG128" s="34"/>
      <c r="BH128" s="34"/>
      <c r="BI128" s="34"/>
      <c r="BJ128" s="34"/>
      <c r="BK128" s="34"/>
      <c r="BL128" s="34"/>
      <c r="BM128" s="34"/>
      <c r="BN128" s="34"/>
    </row>
    <row r="129" spans="1:12" ht="24.75" customHeight="1" x14ac:dyDescent="0.5">
      <c r="A129" s="46" t="s">
        <v>302</v>
      </c>
      <c r="B129" s="47" t="s">
        <v>4</v>
      </c>
      <c r="C129" s="57" t="s">
        <v>303</v>
      </c>
      <c r="D129" s="58">
        <v>129</v>
      </c>
      <c r="E129" s="18" t="str">
        <f t="shared" si="4"/>
        <v>Provider_Composite+Credential_Text_1</v>
      </c>
      <c r="F129" s="44"/>
      <c r="G129" s="30"/>
      <c r="H129" s="9" t="s">
        <v>7</v>
      </c>
      <c r="I129" s="7" t="s">
        <v>6</v>
      </c>
      <c r="J129" s="7" t="s">
        <v>532</v>
      </c>
      <c r="K129" s="7" t="s">
        <v>244</v>
      </c>
      <c r="L129" s="7">
        <v>20</v>
      </c>
    </row>
    <row r="130" spans="1:12" ht="24.75" customHeight="1" x14ac:dyDescent="0.5">
      <c r="A130" s="46" t="s">
        <v>302</v>
      </c>
      <c r="B130" s="46" t="s">
        <v>4</v>
      </c>
      <c r="C130" s="57" t="s">
        <v>17</v>
      </c>
      <c r="D130" s="58">
        <v>130</v>
      </c>
      <c r="E130" s="18" t="str">
        <f t="shared" si="4"/>
        <v>Provider_Composite+Gender_Cd</v>
      </c>
      <c r="F130" s="44"/>
      <c r="G130" s="30"/>
      <c r="H130" s="9" t="s">
        <v>7</v>
      </c>
      <c r="I130" s="7" t="s">
        <v>6</v>
      </c>
      <c r="J130" s="7" t="s">
        <v>572</v>
      </c>
      <c r="K130" s="7" t="s">
        <v>244</v>
      </c>
      <c r="L130" s="7">
        <v>1</v>
      </c>
    </row>
    <row r="131" spans="1:12" ht="24.75" customHeight="1" x14ac:dyDescent="0.5">
      <c r="A131" s="46" t="s">
        <v>302</v>
      </c>
      <c r="B131" s="46" t="s">
        <v>4</v>
      </c>
      <c r="C131" s="57" t="s">
        <v>304</v>
      </c>
      <c r="D131" s="58">
        <v>131</v>
      </c>
      <c r="E131" s="18" t="str">
        <f t="shared" si="4"/>
        <v>Provider_Composite+License_1</v>
      </c>
      <c r="F131" s="44"/>
      <c r="G131" s="30"/>
      <c r="H131" s="9" t="s">
        <v>564</v>
      </c>
      <c r="I131" s="7" t="s">
        <v>6</v>
      </c>
      <c r="J131" s="7" t="s">
        <v>441</v>
      </c>
      <c r="K131" s="7" t="s">
        <v>244</v>
      </c>
      <c r="L131" s="7">
        <v>20</v>
      </c>
    </row>
    <row r="132" spans="1:12" ht="24.75" customHeight="1" x14ac:dyDescent="0.5">
      <c r="A132" s="46" t="s">
        <v>302</v>
      </c>
      <c r="B132" s="46" t="s">
        <v>4</v>
      </c>
      <c r="C132" s="57" t="s">
        <v>305</v>
      </c>
      <c r="D132" s="58">
        <v>132</v>
      </c>
      <c r="E132" s="18" t="str">
        <f t="shared" si="4"/>
        <v>Provider_Composite+License_2</v>
      </c>
      <c r="F132" s="44"/>
      <c r="G132" s="30"/>
      <c r="H132" s="9" t="s">
        <v>564</v>
      </c>
      <c r="I132" s="7" t="s">
        <v>6</v>
      </c>
      <c r="J132" s="7" t="s">
        <v>442</v>
      </c>
      <c r="K132" s="7" t="s">
        <v>244</v>
      </c>
      <c r="L132" s="7">
        <v>20</v>
      </c>
    </row>
    <row r="133" spans="1:12" ht="24.75" customHeight="1" x14ac:dyDescent="0.5">
      <c r="A133" s="46" t="s">
        <v>302</v>
      </c>
      <c r="B133" s="46" t="s">
        <v>4</v>
      </c>
      <c r="C133" s="57" t="s">
        <v>306</v>
      </c>
      <c r="D133" s="58">
        <v>133</v>
      </c>
      <c r="E133" s="18" t="str">
        <f t="shared" si="4"/>
        <v>Provider_Composite+License_3</v>
      </c>
      <c r="F133" s="44"/>
      <c r="G133" s="30"/>
      <c r="H133" s="9" t="s">
        <v>564</v>
      </c>
      <c r="I133" s="7" t="s">
        <v>6</v>
      </c>
      <c r="J133" s="7" t="s">
        <v>443</v>
      </c>
      <c r="K133" s="7" t="s">
        <v>244</v>
      </c>
      <c r="L133" s="7">
        <v>20</v>
      </c>
    </row>
    <row r="134" spans="1:12" ht="24.75" customHeight="1" x14ac:dyDescent="0.5">
      <c r="A134" s="46" t="s">
        <v>302</v>
      </c>
      <c r="B134" s="46" t="s">
        <v>4</v>
      </c>
      <c r="C134" s="57" t="s">
        <v>307</v>
      </c>
      <c r="D134" s="58">
        <v>134</v>
      </c>
      <c r="E134" s="18" t="str">
        <f t="shared" si="4"/>
        <v>Provider_Composite+License_4</v>
      </c>
      <c r="F134" s="44"/>
      <c r="G134" s="30"/>
      <c r="H134" s="9" t="s">
        <v>564</v>
      </c>
      <c r="I134" s="7" t="s">
        <v>6</v>
      </c>
      <c r="J134" s="7" t="s">
        <v>444</v>
      </c>
      <c r="K134" s="7" t="s">
        <v>244</v>
      </c>
      <c r="L134" s="7">
        <v>20</v>
      </c>
    </row>
    <row r="135" spans="1:12" ht="24.75" customHeight="1" x14ac:dyDescent="0.5">
      <c r="A135" s="46" t="s">
        <v>302</v>
      </c>
      <c r="B135" s="46" t="s">
        <v>4</v>
      </c>
      <c r="C135" s="57" t="s">
        <v>308</v>
      </c>
      <c r="D135" s="58">
        <v>135</v>
      </c>
      <c r="E135" s="18" t="str">
        <f t="shared" si="4"/>
        <v>Provider_Composite+License_5</v>
      </c>
      <c r="F135" s="44"/>
      <c r="G135" s="30"/>
      <c r="H135" s="9" t="s">
        <v>564</v>
      </c>
      <c r="I135" s="7" t="s">
        <v>6</v>
      </c>
      <c r="J135" s="7" t="s">
        <v>445</v>
      </c>
      <c r="K135" s="7" t="s">
        <v>244</v>
      </c>
      <c r="L135" s="7">
        <v>20</v>
      </c>
    </row>
    <row r="136" spans="1:12" ht="24.75" customHeight="1" x14ac:dyDescent="0.5">
      <c r="A136" s="46" t="s">
        <v>302</v>
      </c>
      <c r="B136" s="46" t="s">
        <v>4</v>
      </c>
      <c r="C136" s="57" t="s">
        <v>309</v>
      </c>
      <c r="D136" s="58">
        <v>136</v>
      </c>
      <c r="E136" s="18" t="str">
        <f t="shared" si="4"/>
        <v>Provider_Composite+License_State_1</v>
      </c>
      <c r="F136" s="44" t="str">
        <f>IF(G131="","","X")</f>
        <v/>
      </c>
      <c r="G136" s="30"/>
      <c r="H136" s="9" t="s">
        <v>564</v>
      </c>
      <c r="I136" s="7" t="s">
        <v>6</v>
      </c>
      <c r="J136" s="7" t="s">
        <v>446</v>
      </c>
      <c r="K136" s="7" t="s">
        <v>244</v>
      </c>
      <c r="L136" s="7">
        <v>2</v>
      </c>
    </row>
    <row r="137" spans="1:12" ht="24.75" customHeight="1" x14ac:dyDescent="0.5">
      <c r="A137" s="46" t="s">
        <v>302</v>
      </c>
      <c r="B137" s="46" t="s">
        <v>4</v>
      </c>
      <c r="C137" s="57" t="s">
        <v>310</v>
      </c>
      <c r="D137" s="58">
        <v>137</v>
      </c>
      <c r="E137" s="18" t="str">
        <f t="shared" si="4"/>
        <v>Provider_Composite+License_State_2</v>
      </c>
      <c r="F137" s="44" t="str">
        <f>IF(G132="","","X")</f>
        <v/>
      </c>
      <c r="G137" s="30"/>
      <c r="H137" s="9" t="s">
        <v>564</v>
      </c>
      <c r="I137" s="7" t="s">
        <v>6</v>
      </c>
      <c r="J137" s="7" t="s">
        <v>447</v>
      </c>
      <c r="K137" s="7" t="s">
        <v>244</v>
      </c>
      <c r="L137" s="7">
        <v>2</v>
      </c>
    </row>
    <row r="138" spans="1:12" ht="24.75" customHeight="1" x14ac:dyDescent="0.5">
      <c r="A138" s="46" t="s">
        <v>302</v>
      </c>
      <c r="B138" s="46" t="s">
        <v>4</v>
      </c>
      <c r="C138" s="57" t="s">
        <v>311</v>
      </c>
      <c r="D138" s="58">
        <v>138</v>
      </c>
      <c r="E138" s="18" t="str">
        <f t="shared" si="4"/>
        <v>Provider_Composite+License_State_3</v>
      </c>
      <c r="F138" s="44" t="str">
        <f>IF(G133="","","X")</f>
        <v/>
      </c>
      <c r="G138" s="30"/>
      <c r="H138" s="9" t="s">
        <v>564</v>
      </c>
      <c r="I138" s="7" t="s">
        <v>6</v>
      </c>
      <c r="J138" s="7" t="s">
        <v>448</v>
      </c>
      <c r="K138" s="7" t="s">
        <v>244</v>
      </c>
      <c r="L138" s="7">
        <v>2</v>
      </c>
    </row>
    <row r="139" spans="1:12" ht="24.75" customHeight="1" x14ac:dyDescent="0.5">
      <c r="A139" s="46" t="s">
        <v>302</v>
      </c>
      <c r="B139" s="46" t="s">
        <v>4</v>
      </c>
      <c r="C139" s="57" t="s">
        <v>312</v>
      </c>
      <c r="D139" s="58">
        <v>139</v>
      </c>
      <c r="E139" s="18" t="str">
        <f t="shared" si="4"/>
        <v>Provider_Composite+License_State_4</v>
      </c>
      <c r="F139" s="44" t="str">
        <f>IF(G134="","","X")</f>
        <v/>
      </c>
      <c r="G139" s="30"/>
      <c r="H139" s="9" t="s">
        <v>564</v>
      </c>
      <c r="I139" s="7" t="s">
        <v>6</v>
      </c>
      <c r="J139" s="7" t="s">
        <v>449</v>
      </c>
      <c r="K139" s="7" t="s">
        <v>244</v>
      </c>
      <c r="L139" s="7">
        <v>2</v>
      </c>
    </row>
    <row r="140" spans="1:12" ht="24.75" customHeight="1" x14ac:dyDescent="0.5">
      <c r="A140" s="46" t="s">
        <v>302</v>
      </c>
      <c r="B140" s="46" t="s">
        <v>4</v>
      </c>
      <c r="C140" s="57" t="s">
        <v>313</v>
      </c>
      <c r="D140" s="58">
        <v>140</v>
      </c>
      <c r="E140" s="18" t="str">
        <f t="shared" si="4"/>
        <v>Provider_Composite+License_State_5</v>
      </c>
      <c r="F140" s="44" t="str">
        <f>IF(G135="","","X")</f>
        <v/>
      </c>
      <c r="G140" s="30"/>
      <c r="H140" s="9" t="s">
        <v>564</v>
      </c>
      <c r="I140" s="7" t="s">
        <v>6</v>
      </c>
      <c r="J140" s="7" t="s">
        <v>450</v>
      </c>
      <c r="K140" s="7" t="s">
        <v>244</v>
      </c>
      <c r="L140" s="7">
        <v>2</v>
      </c>
    </row>
    <row r="141" spans="1:12" ht="24.75" customHeight="1" x14ac:dyDescent="0.5">
      <c r="A141" s="46" t="s">
        <v>302</v>
      </c>
      <c r="B141" s="46" t="s">
        <v>4</v>
      </c>
      <c r="C141" s="57" t="s">
        <v>314</v>
      </c>
      <c r="D141" s="58">
        <v>141</v>
      </c>
      <c r="E141" s="18" t="str">
        <f t="shared" si="4"/>
        <v>Provider_Composite+Medicaid_Facility_Number</v>
      </c>
      <c r="F141" s="44"/>
      <c r="G141" s="30" t="s">
        <v>784</v>
      </c>
      <c r="H141" s="9" t="s">
        <v>564</v>
      </c>
      <c r="I141" s="7"/>
      <c r="J141" s="7" t="s">
        <v>451</v>
      </c>
      <c r="K141" s="7" t="s">
        <v>244</v>
      </c>
      <c r="L141" s="7">
        <v>20</v>
      </c>
    </row>
    <row r="142" spans="1:12" ht="24.75" customHeight="1" x14ac:dyDescent="0.5">
      <c r="A142" s="46" t="s">
        <v>302</v>
      </c>
      <c r="B142" s="46" t="s">
        <v>4</v>
      </c>
      <c r="C142" s="57" t="s">
        <v>315</v>
      </c>
      <c r="D142" s="58">
        <v>142</v>
      </c>
      <c r="E142" s="18" t="str">
        <f t="shared" si="4"/>
        <v>Provider_Composite+Medicare_Provider_Id</v>
      </c>
      <c r="F142" s="44"/>
      <c r="G142" s="30" t="s">
        <v>784</v>
      </c>
      <c r="H142" s="9" t="s">
        <v>564</v>
      </c>
      <c r="I142" s="7" t="s">
        <v>6</v>
      </c>
      <c r="J142" s="7" t="s">
        <v>764</v>
      </c>
      <c r="K142" s="7" t="s">
        <v>244</v>
      </c>
      <c r="L142" s="7">
        <v>20</v>
      </c>
    </row>
    <row r="143" spans="1:12" ht="24.75" customHeight="1" x14ac:dyDescent="0.5">
      <c r="A143" s="46" t="s">
        <v>302</v>
      </c>
      <c r="B143" s="46" t="s">
        <v>4</v>
      </c>
      <c r="C143" s="57" t="s">
        <v>14</v>
      </c>
      <c r="D143" s="58">
        <v>143</v>
      </c>
      <c r="E143" s="18" t="str">
        <f t="shared" ref="E143:E168" si="5">A143&amp;"+"&amp;C143</f>
        <v>Provider_Composite+National_Provider_ID</v>
      </c>
      <c r="F143" s="44"/>
      <c r="G143" s="30" t="s">
        <v>784</v>
      </c>
      <c r="H143" s="9" t="s">
        <v>564</v>
      </c>
      <c r="I143" s="7" t="s">
        <v>6</v>
      </c>
      <c r="J143" s="7" t="s">
        <v>438</v>
      </c>
      <c r="K143" s="7" t="s">
        <v>244</v>
      </c>
      <c r="L143" s="7">
        <v>10</v>
      </c>
    </row>
    <row r="144" spans="1:12" ht="24.75" customHeight="1" x14ac:dyDescent="0.5">
      <c r="A144" s="46" t="s">
        <v>302</v>
      </c>
      <c r="B144" s="46" t="s">
        <v>4</v>
      </c>
      <c r="C144" s="57" t="s">
        <v>316</v>
      </c>
      <c r="D144" s="58">
        <v>144</v>
      </c>
      <c r="E144" s="18" t="str">
        <f t="shared" si="5"/>
        <v>Provider_Composite+Organization_Nm</v>
      </c>
      <c r="F144" s="44"/>
      <c r="G144" s="30" t="s">
        <v>784</v>
      </c>
      <c r="H144" s="9" t="s">
        <v>564</v>
      </c>
      <c r="I144" s="7" t="s">
        <v>6</v>
      </c>
      <c r="J144" s="7" t="s">
        <v>452</v>
      </c>
      <c r="K144" s="7" t="s">
        <v>244</v>
      </c>
      <c r="L144" s="7">
        <v>100</v>
      </c>
    </row>
    <row r="145" spans="1:66" ht="24.75" customHeight="1" x14ac:dyDescent="0.5">
      <c r="A145" s="46" t="s">
        <v>302</v>
      </c>
      <c r="B145" s="46" t="s">
        <v>4</v>
      </c>
      <c r="C145" s="57" t="s">
        <v>317</v>
      </c>
      <c r="D145" s="58">
        <v>145</v>
      </c>
      <c r="E145" s="18" t="str">
        <f t="shared" si="5"/>
        <v>Provider_Composite+Organization_Nm_Clean</v>
      </c>
      <c r="F145" s="44"/>
      <c r="G145" s="30" t="s">
        <v>784</v>
      </c>
      <c r="H145" s="9" t="s">
        <v>564</v>
      </c>
      <c r="I145" s="7" t="s">
        <v>6</v>
      </c>
      <c r="J145" s="7" t="s">
        <v>453</v>
      </c>
      <c r="K145" s="7" t="s">
        <v>244</v>
      </c>
      <c r="L145" s="7">
        <v>100</v>
      </c>
    </row>
    <row r="146" spans="1:66" ht="24.75" customHeight="1" x14ac:dyDescent="0.5">
      <c r="A146" s="46" t="s">
        <v>302</v>
      </c>
      <c r="B146" s="46" t="s">
        <v>4</v>
      </c>
      <c r="C146" s="57" t="s">
        <v>318</v>
      </c>
      <c r="D146" s="58">
        <v>146</v>
      </c>
      <c r="E146" s="18" t="str">
        <f t="shared" si="5"/>
        <v>Provider_Composite+Organization_Other_Nm</v>
      </c>
      <c r="F146" s="44"/>
      <c r="G146" s="30" t="s">
        <v>784</v>
      </c>
      <c r="H146" s="9" t="s">
        <v>564</v>
      </c>
      <c r="I146" s="7" t="s">
        <v>6</v>
      </c>
      <c r="J146" s="7" t="s">
        <v>454</v>
      </c>
      <c r="K146" s="7" t="s">
        <v>244</v>
      </c>
      <c r="L146" s="7">
        <v>100</v>
      </c>
    </row>
    <row r="147" spans="1:66" s="33" customFormat="1" ht="24.75" customHeight="1" thickBot="1" x14ac:dyDescent="0.55000000000000004">
      <c r="A147" s="46" t="s">
        <v>302</v>
      </c>
      <c r="B147" s="46" t="s">
        <v>4</v>
      </c>
      <c r="C147" s="57" t="s">
        <v>319</v>
      </c>
      <c r="D147" s="58">
        <v>147</v>
      </c>
      <c r="E147" s="18" t="str">
        <f t="shared" si="5"/>
        <v>Provider_Composite+Organization_Other_Nm_Clean</v>
      </c>
      <c r="F147" s="44"/>
      <c r="G147" s="30" t="s">
        <v>784</v>
      </c>
      <c r="H147" s="9" t="s">
        <v>564</v>
      </c>
      <c r="I147" s="7" t="s">
        <v>6</v>
      </c>
      <c r="J147" s="7" t="s">
        <v>455</v>
      </c>
      <c r="K147" s="7" t="s">
        <v>244</v>
      </c>
      <c r="L147" s="7">
        <v>100</v>
      </c>
      <c r="M147" s="36"/>
      <c r="N147" s="36"/>
      <c r="O147" s="36"/>
      <c r="P147" s="36"/>
      <c r="Q147" s="36"/>
      <c r="R147" s="36"/>
      <c r="S147" s="36"/>
      <c r="T147" s="36"/>
      <c r="U147" s="36"/>
      <c r="V147" s="36"/>
      <c r="W147" s="36"/>
      <c r="X147" s="36"/>
      <c r="Y147" s="36"/>
      <c r="Z147" s="36"/>
      <c r="AA147" s="36"/>
      <c r="AB147" s="36"/>
      <c r="AC147" s="36"/>
      <c r="AD147" s="36"/>
      <c r="AE147" s="36"/>
      <c r="AF147" s="36"/>
      <c r="AG147" s="36"/>
      <c r="AH147" s="36"/>
      <c r="AI147" s="36"/>
      <c r="AJ147" s="36"/>
      <c r="AK147" s="36"/>
      <c r="AL147" s="36"/>
      <c r="AM147" s="36"/>
      <c r="AN147" s="36"/>
      <c r="AO147" s="36"/>
      <c r="AP147" s="36"/>
      <c r="AQ147" s="36"/>
      <c r="AR147" s="36"/>
      <c r="AS147" s="36"/>
      <c r="AT147" s="36"/>
      <c r="AU147" s="36"/>
      <c r="AV147" s="36"/>
      <c r="AW147" s="36"/>
      <c r="AX147" s="36"/>
      <c r="AY147" s="36"/>
      <c r="AZ147" s="36"/>
      <c r="BA147" s="36"/>
      <c r="BB147" s="36"/>
      <c r="BC147" s="36"/>
      <c r="BD147" s="36"/>
      <c r="BE147" s="36"/>
      <c r="BF147" s="36"/>
      <c r="BG147" s="36"/>
      <c r="BH147" s="36"/>
      <c r="BI147" s="36"/>
      <c r="BJ147" s="36"/>
      <c r="BK147" s="36"/>
      <c r="BL147" s="36"/>
      <c r="BM147" s="36"/>
      <c r="BN147" s="36"/>
    </row>
    <row r="148" spans="1:66" s="1" customFormat="1" ht="24.75" customHeight="1" collapsed="1" x14ac:dyDescent="0.5">
      <c r="A148" s="46" t="s">
        <v>302</v>
      </c>
      <c r="B148" s="46" t="s">
        <v>4</v>
      </c>
      <c r="C148" s="57" t="s">
        <v>320</v>
      </c>
      <c r="D148" s="58">
        <v>148</v>
      </c>
      <c r="E148" s="18" t="str">
        <f t="shared" si="5"/>
        <v>Provider_Composite+Other_First_Initial</v>
      </c>
      <c r="F148" s="44"/>
      <c r="G148" s="30"/>
      <c r="H148" s="9" t="s">
        <v>564</v>
      </c>
      <c r="I148" s="7" t="s">
        <v>6</v>
      </c>
      <c r="J148" s="7" t="s">
        <v>456</v>
      </c>
      <c r="K148" s="7" t="s">
        <v>244</v>
      </c>
      <c r="L148" s="7">
        <v>1</v>
      </c>
      <c r="M148" s="34"/>
      <c r="N148" s="34"/>
      <c r="O148" s="34"/>
      <c r="P148" s="34"/>
      <c r="Q148" s="34"/>
      <c r="R148" s="34"/>
      <c r="S148" s="34"/>
      <c r="T148" s="34"/>
      <c r="U148" s="34"/>
      <c r="V148" s="34"/>
      <c r="W148" s="34"/>
      <c r="X148" s="34"/>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34"/>
      <c r="AZ148" s="34"/>
      <c r="BA148" s="34"/>
      <c r="BB148" s="34"/>
      <c r="BC148" s="34"/>
      <c r="BD148" s="34"/>
      <c r="BE148" s="34"/>
      <c r="BF148" s="34"/>
      <c r="BG148" s="34"/>
      <c r="BH148" s="34"/>
      <c r="BI148" s="34"/>
      <c r="BJ148" s="34"/>
      <c r="BK148" s="34"/>
      <c r="BL148" s="34"/>
      <c r="BM148" s="34"/>
      <c r="BN148" s="34"/>
    </row>
    <row r="149" spans="1:66" s="1" customFormat="1" ht="24.75" customHeight="1" x14ac:dyDescent="0.5">
      <c r="A149" s="46" t="s">
        <v>302</v>
      </c>
      <c r="B149" s="46" t="s">
        <v>4</v>
      </c>
      <c r="C149" s="57" t="s">
        <v>321</v>
      </c>
      <c r="D149" s="58">
        <v>149</v>
      </c>
      <c r="E149" s="18" t="str">
        <f t="shared" si="5"/>
        <v>Provider_Composite+Other_First_Nm</v>
      </c>
      <c r="F149" s="44"/>
      <c r="G149" s="30"/>
      <c r="H149" s="9" t="s">
        <v>564</v>
      </c>
      <c r="I149" s="7" t="s">
        <v>6</v>
      </c>
      <c r="J149" s="7" t="s">
        <v>457</v>
      </c>
      <c r="K149" s="7" t="s">
        <v>244</v>
      </c>
      <c r="L149" s="7">
        <v>60</v>
      </c>
      <c r="M149" s="34"/>
      <c r="N149" s="34"/>
      <c r="O149" s="34"/>
      <c r="P149" s="34"/>
      <c r="Q149" s="34"/>
      <c r="R149" s="34"/>
      <c r="S149" s="34"/>
      <c r="T149" s="34"/>
      <c r="U149" s="34"/>
      <c r="V149" s="34"/>
      <c r="W149" s="34"/>
      <c r="X149" s="34"/>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34"/>
      <c r="AZ149" s="34"/>
      <c r="BA149" s="34"/>
      <c r="BB149" s="34"/>
      <c r="BC149" s="34"/>
      <c r="BD149" s="34"/>
      <c r="BE149" s="34"/>
      <c r="BF149" s="34"/>
      <c r="BG149" s="34"/>
      <c r="BH149" s="34"/>
      <c r="BI149" s="34"/>
      <c r="BJ149" s="34"/>
      <c r="BK149" s="34"/>
      <c r="BL149" s="34"/>
      <c r="BM149" s="34"/>
      <c r="BN149" s="34"/>
    </row>
    <row r="150" spans="1:66" s="1" customFormat="1" ht="24.75" customHeight="1" x14ac:dyDescent="0.5">
      <c r="A150" s="46" t="s">
        <v>302</v>
      </c>
      <c r="B150" s="46" t="s">
        <v>4</v>
      </c>
      <c r="C150" s="57" t="s">
        <v>322</v>
      </c>
      <c r="D150" s="58">
        <v>150</v>
      </c>
      <c r="E150" s="18" t="str">
        <f t="shared" si="5"/>
        <v>Provider_Composite+Other_Last_Nm</v>
      </c>
      <c r="F150" s="44"/>
      <c r="G150" s="30"/>
      <c r="H150" s="9" t="s">
        <v>564</v>
      </c>
      <c r="I150" s="7" t="s">
        <v>6</v>
      </c>
      <c r="J150" s="7" t="s">
        <v>458</v>
      </c>
      <c r="K150" s="7" t="s">
        <v>244</v>
      </c>
      <c r="L150" s="7">
        <v>60</v>
      </c>
      <c r="M150" s="34"/>
      <c r="N150" s="34"/>
      <c r="O150" s="34"/>
      <c r="P150" s="34"/>
      <c r="Q150" s="34"/>
      <c r="R150" s="34"/>
      <c r="S150" s="34"/>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34"/>
      <c r="AZ150" s="34"/>
      <c r="BA150" s="34"/>
      <c r="BB150" s="34"/>
      <c r="BC150" s="34"/>
      <c r="BD150" s="34"/>
      <c r="BE150" s="34"/>
      <c r="BF150" s="34"/>
      <c r="BG150" s="34"/>
      <c r="BH150" s="34"/>
      <c r="BI150" s="34"/>
      <c r="BJ150" s="34"/>
      <c r="BK150" s="34"/>
      <c r="BL150" s="34"/>
      <c r="BM150" s="34"/>
      <c r="BN150" s="34"/>
    </row>
    <row r="151" spans="1:66" s="1" customFormat="1" ht="24.75" customHeight="1" x14ac:dyDescent="0.5">
      <c r="A151" s="46" t="s">
        <v>302</v>
      </c>
      <c r="B151" s="46" t="s">
        <v>4</v>
      </c>
      <c r="C151" s="57" t="s">
        <v>323</v>
      </c>
      <c r="D151" s="58">
        <v>151</v>
      </c>
      <c r="E151" s="18" t="str">
        <f t="shared" si="5"/>
        <v>Provider_Composite+Other_Middle_Initial</v>
      </c>
      <c r="F151" s="44"/>
      <c r="G151" s="30"/>
      <c r="H151" s="9" t="s">
        <v>564</v>
      </c>
      <c r="I151" s="7" t="s">
        <v>6</v>
      </c>
      <c r="J151" s="7" t="s">
        <v>459</v>
      </c>
      <c r="K151" s="7" t="s">
        <v>244</v>
      </c>
      <c r="L151" s="7">
        <v>1</v>
      </c>
      <c r="M151" s="34"/>
      <c r="N151" s="34"/>
      <c r="O151" s="34"/>
      <c r="P151" s="34"/>
      <c r="Q151" s="34"/>
      <c r="R151" s="34"/>
      <c r="S151" s="34"/>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34"/>
      <c r="BB151" s="34"/>
      <c r="BC151" s="34"/>
      <c r="BD151" s="34"/>
      <c r="BE151" s="34"/>
      <c r="BF151" s="34"/>
      <c r="BG151" s="34"/>
      <c r="BH151" s="34"/>
      <c r="BI151" s="34"/>
      <c r="BJ151" s="34"/>
      <c r="BK151" s="34"/>
      <c r="BL151" s="34"/>
      <c r="BM151" s="34"/>
      <c r="BN151" s="34"/>
    </row>
    <row r="152" spans="1:66" s="1" customFormat="1" ht="24.75" customHeight="1" x14ac:dyDescent="0.5">
      <c r="A152" s="46" t="s">
        <v>302</v>
      </c>
      <c r="B152" s="46" t="s">
        <v>4</v>
      </c>
      <c r="C152" s="57" t="s">
        <v>324</v>
      </c>
      <c r="D152" s="58">
        <v>152</v>
      </c>
      <c r="E152" s="18" t="str">
        <f t="shared" si="5"/>
        <v>Provider_Composite+Other_Middle_Nm</v>
      </c>
      <c r="F152" s="44"/>
      <c r="G152" s="30"/>
      <c r="H152" s="9" t="s">
        <v>564</v>
      </c>
      <c r="I152" s="7" t="s">
        <v>6</v>
      </c>
      <c r="J152" s="7" t="s">
        <v>460</v>
      </c>
      <c r="K152" s="7" t="s">
        <v>244</v>
      </c>
      <c r="L152" s="7">
        <v>60</v>
      </c>
      <c r="M152" s="34"/>
      <c r="N152" s="34"/>
      <c r="O152" s="34"/>
      <c r="P152" s="34"/>
      <c r="Q152" s="34"/>
      <c r="R152" s="34"/>
      <c r="S152" s="34"/>
      <c r="T152" s="34"/>
      <c r="U152" s="34"/>
      <c r="V152" s="34"/>
      <c r="W152" s="34"/>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34"/>
      <c r="BD152" s="34"/>
      <c r="BE152" s="34"/>
      <c r="BF152" s="34"/>
      <c r="BG152" s="34"/>
      <c r="BH152" s="34"/>
      <c r="BI152" s="34"/>
      <c r="BJ152" s="34"/>
      <c r="BK152" s="34"/>
      <c r="BL152" s="34"/>
      <c r="BM152" s="34"/>
      <c r="BN152" s="34"/>
    </row>
    <row r="153" spans="1:66" s="1" customFormat="1" ht="24.75" customHeight="1" x14ac:dyDescent="0.5">
      <c r="A153" s="46" t="s">
        <v>302</v>
      </c>
      <c r="B153" s="46" t="s">
        <v>4</v>
      </c>
      <c r="C153" s="57" t="s">
        <v>325</v>
      </c>
      <c r="D153" s="58">
        <v>153</v>
      </c>
      <c r="E153" s="18" t="str">
        <f t="shared" si="5"/>
        <v>Provider_Composite+Other_Nm_Prefix</v>
      </c>
      <c r="F153" s="44"/>
      <c r="G153" s="30"/>
      <c r="H153" s="9" t="s">
        <v>7</v>
      </c>
      <c r="I153" s="7" t="s">
        <v>6</v>
      </c>
      <c r="J153" s="7" t="s">
        <v>461</v>
      </c>
      <c r="K153" s="7" t="s">
        <v>244</v>
      </c>
      <c r="L153" s="7">
        <v>15</v>
      </c>
      <c r="M153" s="34"/>
      <c r="N153" s="34"/>
      <c r="O153" s="34"/>
      <c r="P153" s="34"/>
      <c r="Q153" s="34"/>
      <c r="R153" s="34"/>
      <c r="S153" s="34"/>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34"/>
      <c r="BG153" s="34"/>
      <c r="BH153" s="34"/>
      <c r="BI153" s="34"/>
      <c r="BJ153" s="34"/>
      <c r="BK153" s="34"/>
      <c r="BL153" s="34"/>
      <c r="BM153" s="34"/>
      <c r="BN153" s="34"/>
    </row>
    <row r="154" spans="1:66" s="1" customFormat="1" ht="24.75" customHeight="1" x14ac:dyDescent="0.5">
      <c r="A154" s="46" t="s">
        <v>302</v>
      </c>
      <c r="B154" s="46" t="s">
        <v>4</v>
      </c>
      <c r="C154" s="57" t="s">
        <v>326</v>
      </c>
      <c r="D154" s="58">
        <v>154</v>
      </c>
      <c r="E154" s="18" t="str">
        <f t="shared" si="5"/>
        <v>Provider_Composite+Other_Nm_Suffix</v>
      </c>
      <c r="F154" s="44"/>
      <c r="G154" s="30"/>
      <c r="H154" s="9" t="s">
        <v>7</v>
      </c>
      <c r="I154" s="7" t="s">
        <v>6</v>
      </c>
      <c r="J154" s="7" t="s">
        <v>462</v>
      </c>
      <c r="K154" s="7" t="s">
        <v>244</v>
      </c>
      <c r="L154" s="7">
        <v>15</v>
      </c>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34"/>
      <c r="BC154" s="34"/>
      <c r="BD154" s="34"/>
      <c r="BE154" s="34"/>
      <c r="BF154" s="34"/>
      <c r="BG154" s="34"/>
      <c r="BH154" s="34"/>
      <c r="BI154" s="34"/>
      <c r="BJ154" s="34"/>
      <c r="BK154" s="34"/>
      <c r="BL154" s="34"/>
      <c r="BM154" s="34"/>
      <c r="BN154" s="34"/>
    </row>
    <row r="155" spans="1:66" s="1" customFormat="1" ht="24.75" customHeight="1" x14ac:dyDescent="0.5">
      <c r="A155" s="46" t="s">
        <v>302</v>
      </c>
      <c r="B155" s="46" t="s">
        <v>4</v>
      </c>
      <c r="C155" s="57" t="s">
        <v>327</v>
      </c>
      <c r="D155" s="58">
        <v>155</v>
      </c>
      <c r="E155" s="18" t="str">
        <f t="shared" si="5"/>
        <v>Provider_Composite+Phone_Number</v>
      </c>
      <c r="F155" s="44"/>
      <c r="G155" s="30"/>
      <c r="H155" s="9" t="s">
        <v>5</v>
      </c>
      <c r="I155" s="7" t="s">
        <v>6</v>
      </c>
      <c r="J155" s="7" t="s">
        <v>533</v>
      </c>
      <c r="K155" s="7" t="s">
        <v>244</v>
      </c>
      <c r="L155" s="7">
        <v>15</v>
      </c>
      <c r="M155" s="34"/>
      <c r="N155" s="34"/>
      <c r="O155" s="34"/>
      <c r="P155" s="34"/>
      <c r="Q155" s="34"/>
      <c r="R155" s="34"/>
      <c r="S155" s="34"/>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34"/>
      <c r="BC155" s="34"/>
      <c r="BD155" s="34"/>
      <c r="BE155" s="34"/>
      <c r="BF155" s="34"/>
      <c r="BG155" s="34"/>
      <c r="BH155" s="34"/>
      <c r="BI155" s="34"/>
      <c r="BJ155" s="34"/>
      <c r="BK155" s="34"/>
      <c r="BL155" s="34"/>
      <c r="BM155" s="34"/>
      <c r="BN155" s="34"/>
    </row>
    <row r="156" spans="1:66" s="1" customFormat="1" ht="24.75" customHeight="1" x14ac:dyDescent="0.5">
      <c r="A156" s="46" t="s">
        <v>302</v>
      </c>
      <c r="B156" s="46" t="s">
        <v>4</v>
      </c>
      <c r="C156" s="57" t="s">
        <v>328</v>
      </c>
      <c r="D156" s="58">
        <v>156</v>
      </c>
      <c r="E156" s="18" t="str">
        <f t="shared" si="5"/>
        <v>Provider_Composite+Primary_Address_ID</v>
      </c>
      <c r="F156" s="44"/>
      <c r="G156" s="30" t="s">
        <v>784</v>
      </c>
      <c r="H156" s="9" t="s">
        <v>564</v>
      </c>
      <c r="I156" s="7" t="s">
        <v>6</v>
      </c>
      <c r="J156" s="7" t="s">
        <v>463</v>
      </c>
      <c r="K156" s="7" t="s">
        <v>245</v>
      </c>
      <c r="L156" s="7">
        <v>19</v>
      </c>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34"/>
      <c r="BC156" s="34"/>
      <c r="BD156" s="34"/>
      <c r="BE156" s="34"/>
      <c r="BF156" s="34"/>
      <c r="BG156" s="34"/>
      <c r="BH156" s="34"/>
      <c r="BI156" s="34"/>
      <c r="BJ156" s="34"/>
      <c r="BK156" s="34"/>
      <c r="BL156" s="34"/>
      <c r="BM156" s="34"/>
      <c r="BN156" s="34"/>
    </row>
    <row r="157" spans="1:66" s="1" customFormat="1" ht="24.75" customHeight="1" x14ac:dyDescent="0.5">
      <c r="A157" s="46" t="s">
        <v>302</v>
      </c>
      <c r="B157" s="46" t="s">
        <v>4</v>
      </c>
      <c r="C157" s="57" t="s">
        <v>9</v>
      </c>
      <c r="D157" s="58">
        <v>157</v>
      </c>
      <c r="E157" s="18" t="str">
        <f t="shared" si="5"/>
        <v>Provider_Composite+Provider_DEA_No</v>
      </c>
      <c r="F157" s="44"/>
      <c r="G157" s="30" t="s">
        <v>784</v>
      </c>
      <c r="H157" s="9" t="s">
        <v>564</v>
      </c>
      <c r="I157" s="7" t="s">
        <v>6</v>
      </c>
      <c r="J157" s="7" t="s">
        <v>439</v>
      </c>
      <c r="K157" s="7" t="s">
        <v>244</v>
      </c>
      <c r="L157" s="7">
        <v>12</v>
      </c>
      <c r="M157" s="34"/>
      <c r="N157" s="34"/>
      <c r="O157" s="34"/>
      <c r="P157" s="34"/>
      <c r="Q157" s="34"/>
      <c r="R157" s="34"/>
      <c r="S157" s="34"/>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34"/>
      <c r="BC157" s="34"/>
      <c r="BD157" s="34"/>
      <c r="BE157" s="34"/>
      <c r="BF157" s="34"/>
      <c r="BG157" s="34"/>
      <c r="BH157" s="34"/>
      <c r="BI157" s="34"/>
      <c r="BJ157" s="34"/>
      <c r="BK157" s="34"/>
      <c r="BL157" s="34"/>
      <c r="BM157" s="34"/>
      <c r="BN157" s="34"/>
    </row>
    <row r="158" spans="1:66" s="1" customFormat="1" ht="24.75" customHeight="1" x14ac:dyDescent="0.5">
      <c r="A158" s="46" t="s">
        <v>302</v>
      </c>
      <c r="B158" s="46" t="s">
        <v>4</v>
      </c>
      <c r="C158" s="57" t="s">
        <v>329</v>
      </c>
      <c r="D158" s="58">
        <v>158</v>
      </c>
      <c r="E158" s="18" t="str">
        <f t="shared" si="5"/>
        <v>Provider_Composite+Provider_First_Initial</v>
      </c>
      <c r="F158" s="44"/>
      <c r="G158" s="30"/>
      <c r="H158" s="9" t="s">
        <v>564</v>
      </c>
      <c r="I158" s="7" t="s">
        <v>6</v>
      </c>
      <c r="J158" s="7" t="s">
        <v>464</v>
      </c>
      <c r="K158" s="7" t="s">
        <v>244</v>
      </c>
      <c r="L158" s="7">
        <v>1</v>
      </c>
      <c r="M158" s="34"/>
      <c r="N158" s="34"/>
      <c r="O158" s="34"/>
      <c r="P158" s="34"/>
      <c r="Q158" s="34"/>
      <c r="R158" s="34"/>
      <c r="S158" s="34"/>
      <c r="T158" s="34"/>
      <c r="U158" s="34"/>
      <c r="V158" s="34"/>
      <c r="W158" s="34"/>
      <c r="X158" s="34"/>
      <c r="Y158" s="34"/>
      <c r="Z158" s="34"/>
      <c r="AA158" s="34"/>
      <c r="AB158" s="34"/>
      <c r="AC158" s="34"/>
      <c r="AD158" s="34"/>
      <c r="AE158" s="34"/>
      <c r="AF158" s="34"/>
      <c r="AG158" s="34"/>
      <c r="AH158" s="34"/>
      <c r="AI158" s="34"/>
      <c r="AJ158" s="34"/>
      <c r="AK158" s="34"/>
      <c r="AL158" s="34"/>
      <c r="AM158" s="34"/>
      <c r="AN158" s="34"/>
      <c r="AO158" s="34"/>
      <c r="AP158" s="34"/>
      <c r="AQ158" s="34"/>
      <c r="AR158" s="34"/>
      <c r="AS158" s="34"/>
      <c r="AT158" s="34"/>
      <c r="AU158" s="34"/>
      <c r="AV158" s="34"/>
      <c r="AW158" s="34"/>
      <c r="AX158" s="34"/>
      <c r="AY158" s="34"/>
      <c r="AZ158" s="34"/>
      <c r="BA158" s="34"/>
      <c r="BB158" s="34"/>
      <c r="BC158" s="34"/>
      <c r="BD158" s="34"/>
      <c r="BE158" s="34"/>
      <c r="BF158" s="34"/>
      <c r="BG158" s="34"/>
      <c r="BH158" s="34"/>
      <c r="BI158" s="34"/>
      <c r="BJ158" s="34"/>
      <c r="BK158" s="34"/>
      <c r="BL158" s="34"/>
      <c r="BM158" s="34"/>
      <c r="BN158" s="34"/>
    </row>
    <row r="159" spans="1:66" s="1" customFormat="1" ht="24.75" customHeight="1" x14ac:dyDescent="0.5">
      <c r="A159" s="46" t="s">
        <v>302</v>
      </c>
      <c r="B159" s="46" t="s">
        <v>4</v>
      </c>
      <c r="C159" s="57" t="s">
        <v>10</v>
      </c>
      <c r="D159" s="58">
        <v>159</v>
      </c>
      <c r="E159" s="18" t="str">
        <f t="shared" si="5"/>
        <v>Provider_Composite+Provider_First_Nm</v>
      </c>
      <c r="F159" s="44"/>
      <c r="G159" s="30"/>
      <c r="H159" s="9" t="s">
        <v>564</v>
      </c>
      <c r="I159" s="7" t="s">
        <v>6</v>
      </c>
      <c r="J159" s="7" t="s">
        <v>465</v>
      </c>
      <c r="K159" s="7" t="s">
        <v>244</v>
      </c>
      <c r="L159" s="7">
        <v>60</v>
      </c>
      <c r="M159" s="34"/>
      <c r="N159" s="34"/>
      <c r="O159" s="34"/>
      <c r="P159" s="34"/>
      <c r="Q159" s="34"/>
      <c r="R159" s="34"/>
      <c r="S159" s="34"/>
      <c r="T159" s="34"/>
      <c r="U159" s="34"/>
      <c r="V159" s="34"/>
      <c r="W159" s="34"/>
      <c r="X159" s="34"/>
      <c r="Y159" s="34"/>
      <c r="Z159" s="34"/>
      <c r="AA159" s="34"/>
      <c r="AB159" s="34"/>
      <c r="AC159" s="34"/>
      <c r="AD159" s="34"/>
      <c r="AE159" s="34"/>
      <c r="AF159" s="34"/>
      <c r="AG159" s="34"/>
      <c r="AH159" s="34"/>
      <c r="AI159" s="34"/>
      <c r="AJ159" s="34"/>
      <c r="AK159" s="34"/>
      <c r="AL159" s="34"/>
      <c r="AM159" s="34"/>
      <c r="AN159" s="34"/>
      <c r="AO159" s="34"/>
      <c r="AP159" s="34"/>
      <c r="AQ159" s="34"/>
      <c r="AR159" s="34"/>
      <c r="AS159" s="34"/>
      <c r="AT159" s="34"/>
      <c r="AU159" s="34"/>
      <c r="AV159" s="34"/>
      <c r="AW159" s="34"/>
      <c r="AX159" s="34"/>
      <c r="AY159" s="34"/>
      <c r="AZ159" s="34"/>
      <c r="BA159" s="34"/>
      <c r="BB159" s="34"/>
      <c r="BC159" s="34"/>
      <c r="BD159" s="34"/>
      <c r="BE159" s="34"/>
      <c r="BF159" s="34"/>
      <c r="BG159" s="34"/>
      <c r="BH159" s="34"/>
      <c r="BI159" s="34"/>
      <c r="BJ159" s="34"/>
      <c r="BK159" s="34"/>
      <c r="BL159" s="34"/>
      <c r="BM159" s="34"/>
      <c r="BN159" s="34"/>
    </row>
    <row r="160" spans="1:66" s="1" customFormat="1" ht="24.75" customHeight="1" x14ac:dyDescent="0.5">
      <c r="A160" s="46" t="s">
        <v>302</v>
      </c>
      <c r="B160" s="46" t="s">
        <v>4</v>
      </c>
      <c r="C160" s="57" t="s">
        <v>12</v>
      </c>
      <c r="D160" s="58">
        <v>160</v>
      </c>
      <c r="E160" s="18" t="str">
        <f t="shared" si="5"/>
        <v>Provider_Composite+Provider_Last_Nm</v>
      </c>
      <c r="F160" s="44"/>
      <c r="G160" s="30"/>
      <c r="H160" s="9" t="s">
        <v>564</v>
      </c>
      <c r="I160" s="7" t="s">
        <v>6</v>
      </c>
      <c r="J160" s="7" t="s">
        <v>466</v>
      </c>
      <c r="K160" s="7" t="s">
        <v>244</v>
      </c>
      <c r="L160" s="7">
        <v>60</v>
      </c>
      <c r="M160" s="34"/>
      <c r="N160" s="34"/>
      <c r="O160" s="34"/>
      <c r="P160" s="34"/>
      <c r="Q160" s="34"/>
      <c r="R160" s="34"/>
      <c r="S160" s="34"/>
      <c r="T160" s="34"/>
      <c r="U160" s="34"/>
      <c r="V160" s="34"/>
      <c r="W160" s="34"/>
      <c r="X160" s="34"/>
      <c r="Y160" s="34"/>
      <c r="Z160" s="34"/>
      <c r="AA160" s="34"/>
      <c r="AB160" s="34"/>
      <c r="AC160" s="34"/>
      <c r="AD160" s="34"/>
      <c r="AE160" s="34"/>
      <c r="AF160" s="34"/>
      <c r="AG160" s="34"/>
      <c r="AH160" s="34"/>
      <c r="AI160" s="34"/>
      <c r="AJ160" s="34"/>
      <c r="AK160" s="34"/>
      <c r="AL160" s="34"/>
      <c r="AM160" s="34"/>
      <c r="AN160" s="34"/>
      <c r="AO160" s="34"/>
      <c r="AP160" s="34"/>
      <c r="AQ160" s="34"/>
      <c r="AR160" s="34"/>
      <c r="AS160" s="34"/>
      <c r="AT160" s="34"/>
      <c r="AU160" s="34"/>
      <c r="AV160" s="34"/>
      <c r="AW160" s="34"/>
      <c r="AX160" s="34"/>
      <c r="AY160" s="34"/>
      <c r="AZ160" s="34"/>
      <c r="BA160" s="34"/>
      <c r="BB160" s="34"/>
      <c r="BC160" s="34"/>
      <c r="BD160" s="34"/>
      <c r="BE160" s="34"/>
      <c r="BF160" s="34"/>
      <c r="BG160" s="34"/>
      <c r="BH160" s="34"/>
      <c r="BI160" s="34"/>
      <c r="BJ160" s="34"/>
      <c r="BK160" s="34"/>
      <c r="BL160" s="34"/>
      <c r="BM160" s="34"/>
      <c r="BN160" s="34"/>
    </row>
    <row r="161" spans="1:66" s="1" customFormat="1" ht="24.75" customHeight="1" x14ac:dyDescent="0.5">
      <c r="A161" s="46" t="s">
        <v>302</v>
      </c>
      <c r="B161" s="46" t="s">
        <v>4</v>
      </c>
      <c r="C161" s="57" t="s">
        <v>330</v>
      </c>
      <c r="D161" s="58">
        <v>161</v>
      </c>
      <c r="E161" s="18" t="str">
        <f t="shared" si="5"/>
        <v>Provider_Composite+Provider_Middle_Initial</v>
      </c>
      <c r="F161" s="44"/>
      <c r="G161" s="30"/>
      <c r="H161" s="9" t="s">
        <v>564</v>
      </c>
      <c r="I161" s="7" t="s">
        <v>6</v>
      </c>
      <c r="J161" s="7" t="s">
        <v>467</v>
      </c>
      <c r="K161" s="7" t="s">
        <v>244</v>
      </c>
      <c r="L161" s="7">
        <v>1</v>
      </c>
      <c r="M161" s="34"/>
      <c r="N161" s="34"/>
      <c r="O161" s="34"/>
      <c r="P161" s="34"/>
      <c r="Q161" s="34"/>
      <c r="R161" s="34"/>
      <c r="S161" s="34"/>
      <c r="T161" s="34"/>
      <c r="U161" s="34"/>
      <c r="V161" s="34"/>
      <c r="W161" s="34"/>
      <c r="X161" s="34"/>
      <c r="Y161" s="34"/>
      <c r="Z161" s="34"/>
      <c r="AA161" s="34"/>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c r="AY161" s="34"/>
      <c r="AZ161" s="34"/>
      <c r="BA161" s="34"/>
      <c r="BB161" s="34"/>
      <c r="BC161" s="34"/>
      <c r="BD161" s="34"/>
      <c r="BE161" s="34"/>
      <c r="BF161" s="34"/>
      <c r="BG161" s="34"/>
      <c r="BH161" s="34"/>
      <c r="BI161" s="34"/>
      <c r="BJ161" s="34"/>
      <c r="BK161" s="34"/>
      <c r="BL161" s="34"/>
      <c r="BM161" s="34"/>
      <c r="BN161" s="34"/>
    </row>
    <row r="162" spans="1:66" s="1" customFormat="1" ht="24.75" customHeight="1" x14ac:dyDescent="0.5">
      <c r="A162" s="46" t="s">
        <v>302</v>
      </c>
      <c r="B162" s="46" t="s">
        <v>4</v>
      </c>
      <c r="C162" s="57" t="s">
        <v>13</v>
      </c>
      <c r="D162" s="58">
        <v>162</v>
      </c>
      <c r="E162" s="18" t="str">
        <f t="shared" si="5"/>
        <v>Provider_Composite+Provider_Middle_Nm</v>
      </c>
      <c r="F162" s="44"/>
      <c r="G162" s="30"/>
      <c r="H162" s="9" t="s">
        <v>564</v>
      </c>
      <c r="I162" s="7" t="s">
        <v>6</v>
      </c>
      <c r="J162" s="7" t="s">
        <v>440</v>
      </c>
      <c r="K162" s="7" t="s">
        <v>244</v>
      </c>
      <c r="L162" s="7">
        <v>60</v>
      </c>
      <c r="M162" s="34"/>
      <c r="N162" s="34"/>
      <c r="O162" s="34"/>
      <c r="P162" s="34"/>
      <c r="Q162" s="34"/>
      <c r="R162" s="34"/>
      <c r="S162" s="34"/>
      <c r="T162" s="34"/>
      <c r="U162" s="34"/>
      <c r="V162" s="34"/>
      <c r="W162" s="34"/>
      <c r="X162" s="34"/>
      <c r="Y162" s="34"/>
      <c r="Z162" s="34"/>
      <c r="AA162" s="34"/>
      <c r="AB162" s="34"/>
      <c r="AC162" s="34"/>
      <c r="AD162" s="34"/>
      <c r="AE162" s="34"/>
      <c r="AF162" s="34"/>
      <c r="AG162" s="34"/>
      <c r="AH162" s="34"/>
      <c r="AI162" s="34"/>
      <c r="AJ162" s="34"/>
      <c r="AK162" s="34"/>
      <c r="AL162" s="34"/>
      <c r="AM162" s="34"/>
      <c r="AN162" s="34"/>
      <c r="AO162" s="34"/>
      <c r="AP162" s="34"/>
      <c r="AQ162" s="34"/>
      <c r="AR162" s="34"/>
      <c r="AS162" s="34"/>
      <c r="AT162" s="34"/>
      <c r="AU162" s="34"/>
      <c r="AV162" s="34"/>
      <c r="AW162" s="34"/>
      <c r="AX162" s="34"/>
      <c r="AY162" s="34"/>
      <c r="AZ162" s="34"/>
      <c r="BA162" s="34"/>
      <c r="BB162" s="34"/>
      <c r="BC162" s="34"/>
      <c r="BD162" s="34"/>
      <c r="BE162" s="34"/>
      <c r="BF162" s="34"/>
      <c r="BG162" s="34"/>
      <c r="BH162" s="34"/>
      <c r="BI162" s="34"/>
      <c r="BJ162" s="34"/>
      <c r="BK162" s="34"/>
      <c r="BL162" s="34"/>
      <c r="BM162" s="34"/>
      <c r="BN162" s="34"/>
    </row>
    <row r="163" spans="1:66" s="1" customFormat="1" ht="24.75" customHeight="1" x14ac:dyDescent="0.5">
      <c r="A163" s="46" t="s">
        <v>302</v>
      </c>
      <c r="B163" s="46" t="s">
        <v>4</v>
      </c>
      <c r="C163" s="57" t="s">
        <v>331</v>
      </c>
      <c r="D163" s="58">
        <v>163</v>
      </c>
      <c r="E163" s="18" t="str">
        <f t="shared" si="5"/>
        <v>Provider_Composite+Provider_Nm</v>
      </c>
      <c r="F163" s="44"/>
      <c r="G163" s="30"/>
      <c r="H163" s="9" t="s">
        <v>564</v>
      </c>
      <c r="I163" s="7" t="s">
        <v>6</v>
      </c>
      <c r="J163" s="7" t="s">
        <v>468</v>
      </c>
      <c r="K163" s="7" t="s">
        <v>244</v>
      </c>
      <c r="L163" s="7">
        <v>100</v>
      </c>
      <c r="M163" s="34"/>
      <c r="N163" s="34"/>
      <c r="O163" s="34"/>
      <c r="P163" s="34"/>
      <c r="Q163" s="34"/>
      <c r="R163" s="34"/>
      <c r="S163" s="34"/>
      <c r="T163" s="34"/>
      <c r="U163" s="34"/>
      <c r="V163" s="34"/>
      <c r="W163" s="34"/>
      <c r="X163" s="34"/>
      <c r="Y163" s="34"/>
      <c r="Z163" s="34"/>
      <c r="AA163" s="34"/>
      <c r="AB163" s="34"/>
      <c r="AC163" s="34"/>
      <c r="AD163" s="34"/>
      <c r="AE163" s="34"/>
      <c r="AF163" s="34"/>
      <c r="AG163" s="34"/>
      <c r="AH163" s="34"/>
      <c r="AI163" s="34"/>
      <c r="AJ163" s="34"/>
      <c r="AK163" s="34"/>
      <c r="AL163" s="34"/>
      <c r="AM163" s="34"/>
      <c r="AN163" s="34"/>
      <c r="AO163" s="34"/>
      <c r="AP163" s="34"/>
      <c r="AQ163" s="34"/>
      <c r="AR163" s="34"/>
      <c r="AS163" s="34"/>
      <c r="AT163" s="34"/>
      <c r="AU163" s="34"/>
      <c r="AV163" s="34"/>
      <c r="AW163" s="34"/>
      <c r="AX163" s="34"/>
      <c r="AY163" s="34"/>
      <c r="AZ163" s="34"/>
      <c r="BA163" s="34"/>
      <c r="BB163" s="34"/>
      <c r="BC163" s="34"/>
      <c r="BD163" s="34"/>
      <c r="BE163" s="34"/>
      <c r="BF163" s="34"/>
      <c r="BG163" s="34"/>
      <c r="BH163" s="34"/>
      <c r="BI163" s="34"/>
      <c r="BJ163" s="34"/>
      <c r="BK163" s="34"/>
      <c r="BL163" s="34"/>
      <c r="BM163" s="34"/>
      <c r="BN163" s="34"/>
    </row>
    <row r="164" spans="1:66" s="1" customFormat="1" ht="24.75" customHeight="1" x14ac:dyDescent="0.5">
      <c r="A164" s="46" t="s">
        <v>302</v>
      </c>
      <c r="B164" s="46" t="s">
        <v>4</v>
      </c>
      <c r="C164" s="57" t="s">
        <v>332</v>
      </c>
      <c r="D164" s="58">
        <v>164</v>
      </c>
      <c r="E164" s="18" t="str">
        <f t="shared" si="5"/>
        <v>Provider_Composite+Provider_Nm_Prefix</v>
      </c>
      <c r="F164" s="44"/>
      <c r="G164" s="30"/>
      <c r="H164" s="9" t="s">
        <v>7</v>
      </c>
      <c r="I164" s="7" t="s">
        <v>6</v>
      </c>
      <c r="J164" s="7" t="s">
        <v>469</v>
      </c>
      <c r="K164" s="7" t="s">
        <v>255</v>
      </c>
      <c r="L164" s="7">
        <v>15</v>
      </c>
      <c r="M164" s="34"/>
      <c r="N164" s="34"/>
      <c r="O164" s="34"/>
      <c r="P164" s="34"/>
      <c r="Q164" s="34"/>
      <c r="R164" s="34"/>
      <c r="S164" s="34"/>
      <c r="T164" s="34"/>
      <c r="U164" s="34"/>
      <c r="V164" s="34"/>
      <c r="W164" s="34"/>
      <c r="X164" s="34"/>
      <c r="Y164" s="34"/>
      <c r="Z164" s="34"/>
      <c r="AA164" s="34"/>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4"/>
      <c r="BA164" s="34"/>
      <c r="BB164" s="34"/>
      <c r="BC164" s="34"/>
      <c r="BD164" s="34"/>
      <c r="BE164" s="34"/>
      <c r="BF164" s="34"/>
      <c r="BG164" s="34"/>
      <c r="BH164" s="34"/>
      <c r="BI164" s="34"/>
      <c r="BJ164" s="34"/>
      <c r="BK164" s="34"/>
      <c r="BL164" s="34"/>
      <c r="BM164" s="34"/>
      <c r="BN164" s="34"/>
    </row>
    <row r="165" spans="1:66" s="1" customFormat="1" ht="24.75" customHeight="1" x14ac:dyDescent="0.5">
      <c r="A165" s="46" t="s">
        <v>302</v>
      </c>
      <c r="B165" s="46" t="s">
        <v>4</v>
      </c>
      <c r="C165" s="57" t="s">
        <v>333</v>
      </c>
      <c r="D165" s="58">
        <v>165</v>
      </c>
      <c r="E165" s="18" t="str">
        <f t="shared" si="5"/>
        <v>Provider_Composite+Provider_Nm_Suffix</v>
      </c>
      <c r="F165" s="44"/>
      <c r="G165" s="30"/>
      <c r="H165" s="9" t="s">
        <v>7</v>
      </c>
      <c r="I165" s="7" t="s">
        <v>6</v>
      </c>
      <c r="J165" s="7" t="s">
        <v>470</v>
      </c>
      <c r="K165" s="7" t="s">
        <v>255</v>
      </c>
      <c r="L165" s="7">
        <v>15</v>
      </c>
      <c r="M165" s="34"/>
      <c r="N165" s="34"/>
      <c r="O165" s="34"/>
      <c r="P165" s="34"/>
      <c r="Q165" s="34"/>
      <c r="R165" s="34"/>
      <c r="S165" s="34"/>
      <c r="T165" s="34"/>
      <c r="U165" s="34"/>
      <c r="V165" s="34"/>
      <c r="W165" s="34"/>
      <c r="X165" s="34"/>
      <c r="Y165" s="34"/>
      <c r="Z165" s="34"/>
      <c r="AA165" s="34"/>
      <c r="AB165" s="34"/>
      <c r="AC165" s="34"/>
      <c r="AD165" s="34"/>
      <c r="AE165" s="34"/>
      <c r="AF165" s="34"/>
      <c r="AG165" s="34"/>
      <c r="AH165" s="34"/>
      <c r="AI165" s="34"/>
      <c r="AJ165" s="34"/>
      <c r="AK165" s="34"/>
      <c r="AL165" s="34"/>
      <c r="AM165" s="34"/>
      <c r="AN165" s="34"/>
      <c r="AO165" s="34"/>
      <c r="AP165" s="34"/>
      <c r="AQ165" s="34"/>
      <c r="AR165" s="34"/>
      <c r="AS165" s="34"/>
      <c r="AT165" s="34"/>
      <c r="AU165" s="34"/>
      <c r="AV165" s="34"/>
      <c r="AW165" s="34"/>
      <c r="AX165" s="34"/>
      <c r="AY165" s="34"/>
      <c r="AZ165" s="34"/>
      <c r="BA165" s="34"/>
      <c r="BB165" s="34"/>
      <c r="BC165" s="34"/>
      <c r="BD165" s="34"/>
      <c r="BE165" s="34"/>
      <c r="BF165" s="34"/>
      <c r="BG165" s="34"/>
      <c r="BH165" s="34"/>
      <c r="BI165" s="34"/>
      <c r="BJ165" s="34"/>
      <c r="BK165" s="34"/>
      <c r="BL165" s="34"/>
      <c r="BM165" s="34"/>
      <c r="BN165" s="34"/>
    </row>
    <row r="166" spans="1:66" s="1" customFormat="1" ht="24.75" customHeight="1" x14ac:dyDescent="0.5">
      <c r="A166" s="46" t="s">
        <v>302</v>
      </c>
      <c r="B166" s="46" t="s">
        <v>4</v>
      </c>
      <c r="C166" s="57" t="s">
        <v>334</v>
      </c>
      <c r="D166" s="58">
        <v>166</v>
      </c>
      <c r="E166" s="18" t="str">
        <f t="shared" si="5"/>
        <v>Provider_Composite+Provider_Type</v>
      </c>
      <c r="F166" s="44"/>
      <c r="G166" s="30" t="s">
        <v>784</v>
      </c>
      <c r="H166" s="9" t="s">
        <v>7</v>
      </c>
      <c r="I166" s="7" t="s">
        <v>6</v>
      </c>
      <c r="J166" s="7" t="s">
        <v>471</v>
      </c>
      <c r="K166" s="7" t="s">
        <v>244</v>
      </c>
      <c r="L166" s="7">
        <v>3</v>
      </c>
      <c r="M166" s="34"/>
      <c r="N166" s="34"/>
      <c r="O166" s="34"/>
      <c r="P166" s="34"/>
      <c r="Q166" s="34"/>
      <c r="R166" s="34"/>
      <c r="S166" s="34"/>
      <c r="T166" s="34"/>
      <c r="U166" s="34"/>
      <c r="V166" s="34"/>
      <c r="W166" s="34"/>
      <c r="X166" s="34"/>
      <c r="Y166" s="34"/>
      <c r="Z166" s="34"/>
      <c r="AA166" s="34"/>
      <c r="AB166" s="34"/>
      <c r="AC166" s="34"/>
      <c r="AD166" s="34"/>
      <c r="AE166" s="34"/>
      <c r="AF166" s="34"/>
      <c r="AG166" s="34"/>
      <c r="AH166" s="34"/>
      <c r="AI166" s="34"/>
      <c r="AJ166" s="34"/>
      <c r="AK166" s="34"/>
      <c r="AL166" s="34"/>
      <c r="AM166" s="34"/>
      <c r="AN166" s="34"/>
      <c r="AO166" s="34"/>
      <c r="AP166" s="34"/>
      <c r="AQ166" s="34"/>
      <c r="AR166" s="34"/>
      <c r="AS166" s="34"/>
      <c r="AT166" s="34"/>
      <c r="AU166" s="34"/>
      <c r="AV166" s="34"/>
      <c r="AW166" s="34"/>
      <c r="AX166" s="34"/>
      <c r="AY166" s="34"/>
      <c r="AZ166" s="34"/>
      <c r="BA166" s="34"/>
      <c r="BB166" s="34"/>
      <c r="BC166" s="34"/>
      <c r="BD166" s="34"/>
      <c r="BE166" s="34"/>
      <c r="BF166" s="34"/>
      <c r="BG166" s="34"/>
      <c r="BH166" s="34"/>
      <c r="BI166" s="34"/>
      <c r="BJ166" s="34"/>
      <c r="BK166" s="34"/>
      <c r="BL166" s="34"/>
      <c r="BM166" s="34"/>
      <c r="BN166" s="34"/>
    </row>
    <row r="167" spans="1:66" s="1" customFormat="1" ht="24.75" customHeight="1" x14ac:dyDescent="0.5">
      <c r="A167" s="46" t="s">
        <v>302</v>
      </c>
      <c r="B167" s="46" t="s">
        <v>4</v>
      </c>
      <c r="C167" s="57" t="s">
        <v>335</v>
      </c>
      <c r="D167" s="58">
        <v>167</v>
      </c>
      <c r="E167" s="18" t="str">
        <f t="shared" si="5"/>
        <v>Provider_Composite+Taxonomy_Cd_1</v>
      </c>
      <c r="F167" s="44"/>
      <c r="G167" s="30" t="s">
        <v>784</v>
      </c>
      <c r="H167" s="9" t="s">
        <v>7</v>
      </c>
      <c r="I167" s="7" t="s">
        <v>6</v>
      </c>
      <c r="J167" s="7" t="s">
        <v>702</v>
      </c>
      <c r="K167" s="7" t="s">
        <v>244</v>
      </c>
      <c r="L167" s="7">
        <v>12</v>
      </c>
      <c r="M167" s="34"/>
      <c r="N167" s="34"/>
      <c r="O167" s="34"/>
      <c r="P167" s="34"/>
      <c r="Q167" s="34"/>
      <c r="R167" s="34"/>
      <c r="S167" s="34"/>
      <c r="T167" s="34"/>
      <c r="U167" s="34"/>
      <c r="V167" s="34"/>
      <c r="W167" s="34"/>
      <c r="X167" s="34"/>
      <c r="Y167" s="34"/>
      <c r="Z167" s="34"/>
      <c r="AA167" s="34"/>
      <c r="AB167" s="34"/>
      <c r="AC167" s="34"/>
      <c r="AD167" s="34"/>
      <c r="AE167" s="34"/>
      <c r="AF167" s="34"/>
      <c r="AG167" s="34"/>
      <c r="AH167" s="34"/>
      <c r="AI167" s="34"/>
      <c r="AJ167" s="34"/>
      <c r="AK167" s="34"/>
      <c r="AL167" s="34"/>
      <c r="AM167" s="34"/>
      <c r="AN167" s="34"/>
      <c r="AO167" s="34"/>
      <c r="AP167" s="34"/>
      <c r="AQ167" s="34"/>
      <c r="AR167" s="34"/>
      <c r="AS167" s="34"/>
      <c r="AT167" s="34"/>
      <c r="AU167" s="34"/>
      <c r="AV167" s="34"/>
      <c r="AW167" s="34"/>
      <c r="AX167" s="34"/>
      <c r="AY167" s="34"/>
      <c r="AZ167" s="34"/>
      <c r="BA167" s="34"/>
      <c r="BB167" s="34"/>
      <c r="BC167" s="34"/>
      <c r="BD167" s="34"/>
      <c r="BE167" s="34"/>
      <c r="BF167" s="34"/>
      <c r="BG167" s="34"/>
      <c r="BH167" s="34"/>
      <c r="BI167" s="34"/>
      <c r="BJ167" s="34"/>
      <c r="BK167" s="34"/>
      <c r="BL167" s="34"/>
      <c r="BM167" s="34"/>
      <c r="BN167" s="34"/>
    </row>
    <row r="168" spans="1:66" s="1" customFormat="1" ht="24.75" customHeight="1" x14ac:dyDescent="0.5">
      <c r="A168" s="46" t="s">
        <v>302</v>
      </c>
      <c r="B168" s="46" t="s">
        <v>4</v>
      </c>
      <c r="C168" s="57" t="s">
        <v>336</v>
      </c>
      <c r="D168" s="58">
        <v>168</v>
      </c>
      <c r="E168" s="18" t="str">
        <f t="shared" si="5"/>
        <v>Provider_Composite+Taxonomy_Cd_2</v>
      </c>
      <c r="F168" s="44"/>
      <c r="G168" s="30" t="s">
        <v>784</v>
      </c>
      <c r="H168" s="9" t="s">
        <v>7</v>
      </c>
      <c r="I168" s="7" t="s">
        <v>6</v>
      </c>
      <c r="J168" s="7" t="s">
        <v>703</v>
      </c>
      <c r="K168" s="7" t="s">
        <v>244</v>
      </c>
      <c r="L168" s="7">
        <v>12</v>
      </c>
      <c r="M168" s="34"/>
      <c r="N168" s="34"/>
      <c r="O168" s="34"/>
      <c r="P168" s="34"/>
      <c r="Q168" s="34"/>
      <c r="R168" s="34"/>
      <c r="S168" s="34"/>
      <c r="T168" s="34"/>
      <c r="U168" s="34"/>
      <c r="V168" s="34"/>
      <c r="W168" s="34"/>
      <c r="X168" s="34"/>
      <c r="Y168" s="34"/>
      <c r="Z168" s="34"/>
      <c r="AA168" s="34"/>
      <c r="AB168" s="34"/>
      <c r="AC168" s="34"/>
      <c r="AD168" s="34"/>
      <c r="AE168" s="34"/>
      <c r="AF168" s="34"/>
      <c r="AG168" s="34"/>
      <c r="AH168" s="34"/>
      <c r="AI168" s="34"/>
      <c r="AJ168" s="34"/>
      <c r="AK168" s="34"/>
      <c r="AL168" s="34"/>
      <c r="AM168" s="34"/>
      <c r="AN168" s="34"/>
      <c r="AO168" s="34"/>
      <c r="AP168" s="34"/>
      <c r="AQ168" s="34"/>
      <c r="AR168" s="34"/>
      <c r="AS168" s="34"/>
      <c r="AT168" s="34"/>
      <c r="AU168" s="34"/>
      <c r="AV168" s="34"/>
      <c r="AW168" s="34"/>
      <c r="AX168" s="34"/>
      <c r="AY168" s="34"/>
      <c r="AZ168" s="34"/>
      <c r="BA168" s="34"/>
      <c r="BB168" s="34"/>
      <c r="BC168" s="34"/>
      <c r="BD168" s="34"/>
      <c r="BE168" s="34"/>
      <c r="BF168" s="34"/>
      <c r="BG168" s="34"/>
      <c r="BH168" s="34"/>
      <c r="BI168" s="34"/>
      <c r="BJ168" s="34"/>
      <c r="BK168" s="34"/>
      <c r="BL168" s="34"/>
      <c r="BM168" s="34"/>
      <c r="BN168" s="34"/>
    </row>
    <row r="169" spans="1:66" s="1" customFormat="1" ht="24.75" customHeight="1" x14ac:dyDescent="0.5">
      <c r="A169" s="46" t="s">
        <v>302</v>
      </c>
      <c r="B169" s="46" t="s">
        <v>4</v>
      </c>
      <c r="C169" s="57" t="s">
        <v>337</v>
      </c>
      <c r="D169" s="58">
        <v>169</v>
      </c>
      <c r="E169" s="18" t="str">
        <f t="shared" ref="E169:E184" si="6">A169&amp;"+"&amp;C169</f>
        <v>Provider_Composite+Taxonomy_Cd_3</v>
      </c>
      <c r="F169" s="44"/>
      <c r="G169" s="30" t="s">
        <v>784</v>
      </c>
      <c r="H169" s="9" t="s">
        <v>7</v>
      </c>
      <c r="I169" s="7" t="s">
        <v>6</v>
      </c>
      <c r="J169" s="7" t="s">
        <v>704</v>
      </c>
      <c r="K169" s="7" t="s">
        <v>244</v>
      </c>
      <c r="L169" s="7">
        <v>12</v>
      </c>
      <c r="M169" s="34"/>
      <c r="N169" s="34"/>
      <c r="O169" s="34"/>
      <c r="P169" s="34"/>
      <c r="Q169" s="34"/>
      <c r="R169" s="34"/>
      <c r="S169" s="34"/>
      <c r="T169" s="34"/>
      <c r="U169" s="34"/>
      <c r="V169" s="34"/>
      <c r="W169" s="34"/>
      <c r="X169" s="34"/>
      <c r="Y169" s="34"/>
      <c r="Z169" s="34"/>
      <c r="AA169" s="34"/>
      <c r="AB169" s="34"/>
      <c r="AC169" s="34"/>
      <c r="AD169" s="34"/>
      <c r="AE169" s="34"/>
      <c r="AF169" s="34"/>
      <c r="AG169" s="34"/>
      <c r="AH169" s="34"/>
      <c r="AI169" s="34"/>
      <c r="AJ169" s="34"/>
      <c r="AK169" s="34"/>
      <c r="AL169" s="34"/>
      <c r="AM169" s="34"/>
      <c r="AN169" s="34"/>
      <c r="AO169" s="34"/>
      <c r="AP169" s="34"/>
      <c r="AQ169" s="34"/>
      <c r="AR169" s="34"/>
      <c r="AS169" s="34"/>
      <c r="AT169" s="34"/>
      <c r="AU169" s="34"/>
      <c r="AV169" s="34"/>
      <c r="AW169" s="34"/>
      <c r="AX169" s="34"/>
      <c r="AY169" s="34"/>
      <c r="AZ169" s="34"/>
      <c r="BA169" s="34"/>
      <c r="BB169" s="34"/>
      <c r="BC169" s="34"/>
      <c r="BD169" s="34"/>
      <c r="BE169" s="34"/>
      <c r="BF169" s="34"/>
      <c r="BG169" s="34"/>
      <c r="BH169" s="34"/>
      <c r="BI169" s="34"/>
      <c r="BJ169" s="34"/>
      <c r="BK169" s="34"/>
      <c r="BL169" s="34"/>
      <c r="BM169" s="34"/>
      <c r="BN169" s="34"/>
    </row>
    <row r="170" spans="1:66" s="1" customFormat="1" ht="24.75" customHeight="1" x14ac:dyDescent="0.5">
      <c r="A170" s="46" t="s">
        <v>302</v>
      </c>
      <c r="B170" s="46" t="s">
        <v>4</v>
      </c>
      <c r="C170" s="57" t="s">
        <v>338</v>
      </c>
      <c r="D170" s="58">
        <v>170</v>
      </c>
      <c r="E170" s="18" t="str">
        <f t="shared" si="6"/>
        <v>Provider_Composite+Taxonomy_Cd_4</v>
      </c>
      <c r="F170" s="44"/>
      <c r="G170" s="30" t="s">
        <v>784</v>
      </c>
      <c r="H170" s="9" t="s">
        <v>7</v>
      </c>
      <c r="I170" s="7" t="s">
        <v>6</v>
      </c>
      <c r="J170" s="7" t="s">
        <v>705</v>
      </c>
      <c r="K170" s="7" t="s">
        <v>244</v>
      </c>
      <c r="L170" s="7">
        <v>12</v>
      </c>
      <c r="M170" s="34"/>
      <c r="N170" s="34"/>
      <c r="O170" s="34"/>
      <c r="P170" s="34"/>
      <c r="Q170" s="34"/>
      <c r="R170" s="34"/>
      <c r="S170" s="34"/>
      <c r="T170" s="34"/>
      <c r="U170" s="34"/>
      <c r="V170" s="34"/>
      <c r="W170" s="34"/>
      <c r="X170" s="34"/>
      <c r="Y170" s="34"/>
      <c r="Z170" s="34"/>
      <c r="AA170" s="34"/>
      <c r="AB170" s="34"/>
      <c r="AC170" s="34"/>
      <c r="AD170" s="34"/>
      <c r="AE170" s="34"/>
      <c r="AF170" s="34"/>
      <c r="AG170" s="34"/>
      <c r="AH170" s="34"/>
      <c r="AI170" s="34"/>
      <c r="AJ170" s="34"/>
      <c r="AK170" s="34"/>
      <c r="AL170" s="34"/>
      <c r="AM170" s="34"/>
      <c r="AN170" s="34"/>
      <c r="AO170" s="34"/>
      <c r="AP170" s="34"/>
      <c r="AQ170" s="34"/>
      <c r="AR170" s="34"/>
      <c r="AS170" s="34"/>
      <c r="AT170" s="34"/>
      <c r="AU170" s="34"/>
      <c r="AV170" s="34"/>
      <c r="AW170" s="34"/>
      <c r="AX170" s="34"/>
      <c r="AY170" s="34"/>
      <c r="AZ170" s="34"/>
      <c r="BA170" s="34"/>
      <c r="BB170" s="34"/>
      <c r="BC170" s="34"/>
      <c r="BD170" s="34"/>
      <c r="BE170" s="34"/>
      <c r="BF170" s="34"/>
      <c r="BG170" s="34"/>
      <c r="BH170" s="34"/>
      <c r="BI170" s="34"/>
      <c r="BJ170" s="34"/>
      <c r="BK170" s="34"/>
      <c r="BL170" s="34"/>
      <c r="BM170" s="34"/>
      <c r="BN170" s="34"/>
    </row>
    <row r="171" spans="1:66" s="1" customFormat="1" ht="24.75" customHeight="1" x14ac:dyDescent="0.5">
      <c r="A171" s="46" t="s">
        <v>302</v>
      </c>
      <c r="B171" s="46" t="s">
        <v>4</v>
      </c>
      <c r="C171" s="57" t="s">
        <v>339</v>
      </c>
      <c r="D171" s="58">
        <v>171</v>
      </c>
      <c r="E171" s="18" t="str">
        <f t="shared" si="6"/>
        <v>Provider_Composite+Taxonomy_Cd_5</v>
      </c>
      <c r="F171" s="44"/>
      <c r="G171" s="30" t="s">
        <v>784</v>
      </c>
      <c r="H171" s="9" t="s">
        <v>7</v>
      </c>
      <c r="I171" s="7" t="s">
        <v>6</v>
      </c>
      <c r="J171" s="7" t="s">
        <v>706</v>
      </c>
      <c r="K171" s="7" t="s">
        <v>244</v>
      </c>
      <c r="L171" s="7">
        <v>12</v>
      </c>
      <c r="M171" s="34"/>
      <c r="N171" s="34"/>
      <c r="O171" s="34"/>
      <c r="P171" s="34"/>
      <c r="Q171" s="34"/>
      <c r="R171" s="34"/>
      <c r="S171" s="34"/>
      <c r="T171" s="34"/>
      <c r="U171" s="34"/>
      <c r="V171" s="34"/>
      <c r="W171" s="34"/>
      <c r="X171" s="34"/>
      <c r="Y171" s="34"/>
      <c r="Z171" s="34"/>
      <c r="AA171" s="34"/>
      <c r="AB171" s="34"/>
      <c r="AC171" s="34"/>
      <c r="AD171" s="34"/>
      <c r="AE171" s="34"/>
      <c r="AF171" s="34"/>
      <c r="AG171" s="34"/>
      <c r="AH171" s="34"/>
      <c r="AI171" s="34"/>
      <c r="AJ171" s="34"/>
      <c r="AK171" s="34"/>
      <c r="AL171" s="34"/>
      <c r="AM171" s="34"/>
      <c r="AN171" s="34"/>
      <c r="AO171" s="34"/>
      <c r="AP171" s="34"/>
      <c r="AQ171" s="34"/>
      <c r="AR171" s="34"/>
      <c r="AS171" s="34"/>
      <c r="AT171" s="34"/>
      <c r="AU171" s="34"/>
      <c r="AV171" s="34"/>
      <c r="AW171" s="34"/>
      <c r="AX171" s="34"/>
      <c r="AY171" s="34"/>
      <c r="AZ171" s="34"/>
      <c r="BA171" s="34"/>
      <c r="BB171" s="34"/>
      <c r="BC171" s="34"/>
      <c r="BD171" s="34"/>
      <c r="BE171" s="34"/>
      <c r="BF171" s="34"/>
      <c r="BG171" s="34"/>
      <c r="BH171" s="34"/>
      <c r="BI171" s="34"/>
      <c r="BJ171" s="34"/>
      <c r="BK171" s="34"/>
      <c r="BL171" s="34"/>
      <c r="BM171" s="34"/>
      <c r="BN171" s="34"/>
    </row>
    <row r="172" spans="1:66" customFormat="1" ht="24.75" customHeight="1" x14ac:dyDescent="0.5">
      <c r="A172" s="47" t="s">
        <v>340</v>
      </c>
      <c r="B172" s="47" t="s">
        <v>11</v>
      </c>
      <c r="C172" s="57" t="s">
        <v>341</v>
      </c>
      <c r="D172" s="58">
        <v>172</v>
      </c>
      <c r="E172" s="18" t="str">
        <f>A172&amp;"+"&amp;C172</f>
        <v>Provider_Composite_Address+Provider_Composite_Address_ID</v>
      </c>
      <c r="F172" s="44" t="str">
        <f t="array" ref="F172">IF(AND($G$172:$G$184="",G156=""),"","X")</f>
        <v>X</v>
      </c>
      <c r="G172" s="30" t="s">
        <v>784</v>
      </c>
      <c r="H172" s="9" t="s">
        <v>564</v>
      </c>
      <c r="I172" s="7" t="s">
        <v>6</v>
      </c>
      <c r="J172" s="7" t="s">
        <v>472</v>
      </c>
      <c r="K172" s="7" t="s">
        <v>245</v>
      </c>
      <c r="L172" s="7">
        <v>19</v>
      </c>
    </row>
    <row r="173" spans="1:66" s="1" customFormat="1" ht="24.75" customHeight="1" x14ac:dyDescent="0.5">
      <c r="A173" s="46" t="s">
        <v>340</v>
      </c>
      <c r="B173" s="47" t="s">
        <v>15</v>
      </c>
      <c r="C173" s="57" t="s">
        <v>342</v>
      </c>
      <c r="D173" s="58">
        <v>173</v>
      </c>
      <c r="E173" s="18" t="str">
        <f t="shared" si="6"/>
        <v>Provider_Composite_Address+Address</v>
      </c>
      <c r="F173" s="44"/>
      <c r="G173" s="30" t="s">
        <v>784</v>
      </c>
      <c r="H173" s="9" t="s">
        <v>564</v>
      </c>
      <c r="I173" s="7" t="s">
        <v>6</v>
      </c>
      <c r="J173" s="7" t="s">
        <v>473</v>
      </c>
      <c r="K173" s="7" t="s">
        <v>244</v>
      </c>
      <c r="L173" s="7">
        <v>221</v>
      </c>
      <c r="M173" s="34"/>
      <c r="N173" s="34"/>
      <c r="O173" s="34"/>
      <c r="P173" s="34"/>
      <c r="Q173" s="34"/>
      <c r="R173" s="34"/>
      <c r="S173" s="34"/>
      <c r="T173" s="34"/>
      <c r="U173" s="34"/>
      <c r="V173" s="34"/>
      <c r="W173" s="34"/>
      <c r="X173" s="34"/>
      <c r="Y173" s="34"/>
      <c r="Z173" s="34"/>
      <c r="AA173" s="34"/>
      <c r="AB173" s="34"/>
      <c r="AC173" s="34"/>
      <c r="AD173" s="34"/>
      <c r="AE173" s="34"/>
      <c r="AF173" s="34"/>
      <c r="AG173" s="34"/>
      <c r="AH173" s="34"/>
      <c r="AI173" s="34"/>
      <c r="AJ173" s="34"/>
      <c r="AK173" s="34"/>
      <c r="AL173" s="34"/>
      <c r="AM173" s="34"/>
      <c r="AN173" s="34"/>
      <c r="AO173" s="34"/>
      <c r="AP173" s="34"/>
      <c r="AQ173" s="34"/>
      <c r="AR173" s="34"/>
      <c r="AS173" s="34"/>
      <c r="AT173" s="34"/>
      <c r="AU173" s="34"/>
      <c r="AV173" s="34"/>
      <c r="AW173" s="34"/>
      <c r="AX173" s="34"/>
      <c r="AY173" s="34"/>
      <c r="AZ173" s="34"/>
      <c r="BA173" s="34"/>
      <c r="BB173" s="34"/>
      <c r="BC173" s="34"/>
      <c r="BD173" s="34"/>
      <c r="BE173" s="34"/>
      <c r="BF173" s="34"/>
      <c r="BG173" s="34"/>
      <c r="BH173" s="34"/>
      <c r="BI173" s="34"/>
      <c r="BJ173" s="34"/>
      <c r="BK173" s="34"/>
      <c r="BL173" s="34"/>
      <c r="BM173" s="34"/>
      <c r="BN173" s="34"/>
    </row>
    <row r="174" spans="1:66" customFormat="1" ht="24.75" customHeight="1" x14ac:dyDescent="0.5">
      <c r="A174" s="46" t="s">
        <v>340</v>
      </c>
      <c r="B174" s="46" t="s">
        <v>15</v>
      </c>
      <c r="C174" s="57" t="s">
        <v>343</v>
      </c>
      <c r="D174" s="58">
        <v>174</v>
      </c>
      <c r="E174" s="18" t="str">
        <f t="shared" si="6"/>
        <v>Provider_Composite_Address+Address_Type_Cd</v>
      </c>
      <c r="F174" s="44" t="str">
        <f t="array" ref="F174">IF(AND($G$172:$G$184=""),"","X")</f>
        <v>X</v>
      </c>
      <c r="G174" s="30" t="s">
        <v>784</v>
      </c>
      <c r="H174" s="9" t="s">
        <v>7</v>
      </c>
      <c r="I174" s="7" t="s">
        <v>6</v>
      </c>
      <c r="J174" s="7" t="s">
        <v>531</v>
      </c>
      <c r="K174" s="7" t="s">
        <v>244</v>
      </c>
      <c r="L174" s="7">
        <v>1</v>
      </c>
    </row>
    <row r="175" spans="1:66" customFormat="1" ht="24.75" customHeight="1" x14ac:dyDescent="0.5">
      <c r="A175" s="46" t="s">
        <v>340</v>
      </c>
      <c r="B175" s="46" t="s">
        <v>15</v>
      </c>
      <c r="C175" s="57" t="s">
        <v>344</v>
      </c>
      <c r="D175" s="58">
        <v>175</v>
      </c>
      <c r="E175" s="18" t="str">
        <f t="shared" si="6"/>
        <v>Provider_Composite_Address+City</v>
      </c>
      <c r="F175" s="44"/>
      <c r="G175" s="30" t="s">
        <v>784</v>
      </c>
      <c r="H175" s="9" t="s">
        <v>564</v>
      </c>
      <c r="I175" s="7" t="s">
        <v>6</v>
      </c>
      <c r="J175" s="7" t="s">
        <v>474</v>
      </c>
      <c r="K175" s="7" t="s">
        <v>244</v>
      </c>
      <c r="L175" s="7">
        <v>80</v>
      </c>
    </row>
    <row r="176" spans="1:66" customFormat="1" ht="24.75" customHeight="1" x14ac:dyDescent="0.5">
      <c r="A176" s="46" t="s">
        <v>340</v>
      </c>
      <c r="B176" s="46" t="s">
        <v>15</v>
      </c>
      <c r="C176" s="57" t="s">
        <v>345</v>
      </c>
      <c r="D176" s="58">
        <v>176</v>
      </c>
      <c r="E176" s="18" t="str">
        <f t="shared" si="6"/>
        <v>Provider_Composite_Address+Latitude</v>
      </c>
      <c r="F176" s="44"/>
      <c r="G176" s="30"/>
      <c r="H176" s="9" t="s">
        <v>564</v>
      </c>
      <c r="I176" s="7" t="s">
        <v>6</v>
      </c>
      <c r="J176" s="7" t="s">
        <v>475</v>
      </c>
      <c r="K176" s="7" t="s">
        <v>244</v>
      </c>
      <c r="L176" s="7">
        <v>9</v>
      </c>
    </row>
    <row r="177" spans="1:66" customFormat="1" ht="24.75" customHeight="1" x14ac:dyDescent="0.5">
      <c r="A177" s="46" t="s">
        <v>340</v>
      </c>
      <c r="B177" s="46" t="s">
        <v>15</v>
      </c>
      <c r="C177" s="57" t="s">
        <v>346</v>
      </c>
      <c r="D177" s="58">
        <v>177</v>
      </c>
      <c r="E177" s="18" t="str">
        <f t="shared" si="6"/>
        <v>Provider_Composite_Address+Longitude</v>
      </c>
      <c r="F177" s="44"/>
      <c r="G177" s="30"/>
      <c r="H177" s="9" t="s">
        <v>564</v>
      </c>
      <c r="I177" s="7" t="s">
        <v>6</v>
      </c>
      <c r="J177" s="7" t="s">
        <v>476</v>
      </c>
      <c r="K177" s="7" t="s">
        <v>244</v>
      </c>
      <c r="L177" s="7">
        <v>11</v>
      </c>
    </row>
    <row r="178" spans="1:66" customFormat="1" ht="24.75" customHeight="1" x14ac:dyDescent="0.5">
      <c r="A178" s="46" t="s">
        <v>340</v>
      </c>
      <c r="B178" s="46" t="s">
        <v>15</v>
      </c>
      <c r="C178" s="57" t="s">
        <v>347</v>
      </c>
      <c r="D178" s="58">
        <v>178</v>
      </c>
      <c r="E178" s="18" t="str">
        <f t="shared" si="6"/>
        <v>Provider_Composite_Address+State</v>
      </c>
      <c r="F178" s="44"/>
      <c r="G178" s="30" t="s">
        <v>784</v>
      </c>
      <c r="H178" s="9" t="s">
        <v>7</v>
      </c>
      <c r="I178" s="7" t="s">
        <v>6</v>
      </c>
      <c r="J178" s="7" t="s">
        <v>477</v>
      </c>
      <c r="K178" s="7" t="s">
        <v>244</v>
      </c>
      <c r="L178" s="7">
        <v>80</v>
      </c>
    </row>
    <row r="179" spans="1:66" customFormat="1" ht="24.75" customHeight="1" x14ac:dyDescent="0.5">
      <c r="A179" s="46" t="s">
        <v>340</v>
      </c>
      <c r="B179" s="46" t="s">
        <v>15</v>
      </c>
      <c r="C179" s="57" t="s">
        <v>348</v>
      </c>
      <c r="D179" s="58">
        <v>179</v>
      </c>
      <c r="E179" s="18" t="str">
        <f t="shared" si="6"/>
        <v>Provider_Composite_Address+Zip_Cd</v>
      </c>
      <c r="F179" s="44"/>
      <c r="G179" s="30" t="s">
        <v>784</v>
      </c>
      <c r="H179" s="9" t="s">
        <v>564</v>
      </c>
      <c r="I179" s="7" t="s">
        <v>6</v>
      </c>
      <c r="J179" s="7" t="s">
        <v>478</v>
      </c>
      <c r="K179" s="7" t="s">
        <v>244</v>
      </c>
      <c r="L179" s="7">
        <v>20</v>
      </c>
    </row>
    <row r="180" spans="1:66" customFormat="1" ht="24.75" customHeight="1" x14ac:dyDescent="0.5">
      <c r="A180" s="46" t="s">
        <v>340</v>
      </c>
      <c r="B180" s="46" t="s">
        <v>15</v>
      </c>
      <c r="C180" s="57" t="s">
        <v>349</v>
      </c>
      <c r="D180" s="58">
        <v>180</v>
      </c>
      <c r="E180" s="18" t="str">
        <f t="shared" si="6"/>
        <v>Provider_Composite_Address+Zip_Cd_3_Digit</v>
      </c>
      <c r="F180" s="44"/>
      <c r="G180" s="30" t="s">
        <v>784</v>
      </c>
      <c r="H180" s="9" t="s">
        <v>7</v>
      </c>
      <c r="I180" s="7" t="s">
        <v>6</v>
      </c>
      <c r="J180" s="7" t="s">
        <v>479</v>
      </c>
      <c r="K180" s="7" t="s">
        <v>244</v>
      </c>
      <c r="L180" s="7">
        <v>12</v>
      </c>
    </row>
    <row r="181" spans="1:66" customFormat="1" ht="24.75" customHeight="1" x14ac:dyDescent="0.5">
      <c r="A181" s="46" t="s">
        <v>340</v>
      </c>
      <c r="B181" s="46" t="s">
        <v>15</v>
      </c>
      <c r="C181" s="7" t="s">
        <v>586</v>
      </c>
      <c r="D181" s="58">
        <v>181</v>
      </c>
      <c r="E181" s="18" t="str">
        <f>A181&amp;"+"&amp;C181</f>
        <v>Provider_Composite_Address+URF_Designation</v>
      </c>
      <c r="F181" s="44"/>
      <c r="G181" s="30" t="s">
        <v>784</v>
      </c>
      <c r="H181" s="9" t="s">
        <v>7</v>
      </c>
      <c r="I181" s="7"/>
      <c r="J181" s="7" t="s">
        <v>583</v>
      </c>
      <c r="K181" s="7" t="s">
        <v>244</v>
      </c>
      <c r="L181" s="7">
        <v>8</v>
      </c>
    </row>
    <row r="182" spans="1:66" customFormat="1" ht="24.75" customHeight="1" x14ac:dyDescent="0.5">
      <c r="A182" s="46" t="s">
        <v>340</v>
      </c>
      <c r="B182" s="46" t="s">
        <v>15</v>
      </c>
      <c r="C182" s="7" t="s">
        <v>587</v>
      </c>
      <c r="D182" s="58">
        <v>182</v>
      </c>
      <c r="E182" s="18" t="str">
        <f>A182&amp;"+"&amp;C182</f>
        <v>Provider_Composite_Address+HSR</v>
      </c>
      <c r="F182" s="44"/>
      <c r="G182" s="30" t="s">
        <v>784</v>
      </c>
      <c r="H182" s="9" t="s">
        <v>7</v>
      </c>
      <c r="I182" s="7"/>
      <c r="J182" s="7" t="s">
        <v>584</v>
      </c>
      <c r="K182" s="7" t="s">
        <v>245</v>
      </c>
      <c r="L182" s="7">
        <v>19</v>
      </c>
    </row>
    <row r="183" spans="1:66" s="26" customFormat="1" ht="24.75" customHeight="1" x14ac:dyDescent="0.5">
      <c r="A183" s="47" t="s">
        <v>350</v>
      </c>
      <c r="B183" s="47" t="s">
        <v>11</v>
      </c>
      <c r="C183" s="57" t="s">
        <v>341</v>
      </c>
      <c r="D183" s="58">
        <v>183</v>
      </c>
      <c r="E183" s="18" t="str">
        <f t="shared" si="6"/>
        <v>Provider_Composite_to_Provider_Composite_Address_Crosswalk+Provider_Composite_Address_ID</v>
      </c>
      <c r="F183" s="44" t="str">
        <f t="array" ref="F183">IF(AND($G$172:$G$184=""),"","X")</f>
        <v>X</v>
      </c>
      <c r="G183" s="30" t="s">
        <v>784</v>
      </c>
      <c r="H183" s="9" t="s">
        <v>564</v>
      </c>
      <c r="I183" s="7" t="s">
        <v>6</v>
      </c>
      <c r="J183" s="7" t="s">
        <v>472</v>
      </c>
      <c r="K183" s="7" t="s">
        <v>245</v>
      </c>
      <c r="L183" s="7">
        <v>19</v>
      </c>
    </row>
    <row r="184" spans="1:66" customFormat="1" ht="24.75" customHeight="1" x14ac:dyDescent="0.5">
      <c r="A184" s="46" t="s">
        <v>350</v>
      </c>
      <c r="B184" s="46" t="s">
        <v>11</v>
      </c>
      <c r="C184" s="57" t="s">
        <v>301</v>
      </c>
      <c r="D184" s="58">
        <v>184</v>
      </c>
      <c r="E184" s="18" t="str">
        <f t="shared" si="6"/>
        <v>Provider_Composite_to_Provider_Composite_Address_Crosswalk+Provider_Composite_ID</v>
      </c>
      <c r="F184" s="44" t="str">
        <f t="array" ref="F184">IF(AND($G$172:$G$184=""),"","X")</f>
        <v>X</v>
      </c>
      <c r="G184" s="30" t="s">
        <v>784</v>
      </c>
      <c r="H184" s="9" t="s">
        <v>7</v>
      </c>
      <c r="I184" s="7" t="s">
        <v>6</v>
      </c>
      <c r="J184" s="7" t="s">
        <v>437</v>
      </c>
      <c r="K184" s="7" t="s">
        <v>245</v>
      </c>
      <c r="L184" s="7">
        <v>19</v>
      </c>
    </row>
    <row r="185" spans="1:66" s="1" customFormat="1" ht="24.75" customHeight="1" x14ac:dyDescent="0.5">
      <c r="A185" s="47" t="s">
        <v>209</v>
      </c>
      <c r="B185" s="47" t="s">
        <v>11</v>
      </c>
      <c r="C185" s="57" t="s">
        <v>74</v>
      </c>
      <c r="D185" s="58">
        <v>185</v>
      </c>
      <c r="E185" s="18" t="str">
        <f t="shared" ref="E185:E230" si="7">A185&amp;"+"&amp;C185</f>
        <v>Member_Eligibility+Member_ID</v>
      </c>
      <c r="F185" s="44" t="str">
        <f t="array" ref="F185">IF(AND($G$185:$G$218=""),"","X")</f>
        <v>X</v>
      </c>
      <c r="G185" s="30" t="s">
        <v>784</v>
      </c>
      <c r="H185" s="9" t="s">
        <v>7</v>
      </c>
      <c r="I185" s="7" t="s">
        <v>120</v>
      </c>
      <c r="J185" s="7" t="s">
        <v>551</v>
      </c>
      <c r="K185" s="7" t="s">
        <v>245</v>
      </c>
      <c r="L185" s="7">
        <v>19</v>
      </c>
      <c r="M185" s="34"/>
      <c r="N185" s="34"/>
      <c r="O185" s="34"/>
      <c r="P185" s="34"/>
      <c r="Q185" s="34"/>
      <c r="R185" s="34"/>
      <c r="S185" s="34"/>
      <c r="T185" s="34"/>
      <c r="U185" s="34"/>
      <c r="V185" s="34"/>
      <c r="W185" s="34"/>
      <c r="X185" s="34"/>
      <c r="Y185" s="34"/>
      <c r="Z185" s="34"/>
      <c r="AA185" s="34"/>
      <c r="AB185" s="34"/>
      <c r="AC185" s="34"/>
      <c r="AD185" s="34"/>
      <c r="AE185" s="34"/>
      <c r="AF185" s="34"/>
      <c r="AG185" s="34"/>
      <c r="AH185" s="34"/>
      <c r="AI185" s="34"/>
      <c r="AJ185" s="34"/>
      <c r="AK185" s="34"/>
      <c r="AL185" s="34"/>
      <c r="AM185" s="34"/>
      <c r="AN185" s="34"/>
      <c r="AO185" s="34"/>
      <c r="AP185" s="34"/>
      <c r="AQ185" s="34"/>
      <c r="AR185" s="34"/>
      <c r="AS185" s="34"/>
      <c r="AT185" s="34"/>
      <c r="AU185" s="34"/>
      <c r="AV185" s="34"/>
      <c r="AW185" s="34"/>
      <c r="AX185" s="34"/>
      <c r="AY185" s="34"/>
      <c r="AZ185" s="34"/>
      <c r="BA185" s="34"/>
      <c r="BB185" s="34"/>
      <c r="BC185" s="34"/>
      <c r="BD185" s="34"/>
      <c r="BE185" s="34"/>
      <c r="BF185" s="34"/>
      <c r="BG185" s="34"/>
      <c r="BH185" s="34"/>
      <c r="BI185" s="34"/>
      <c r="BJ185" s="34"/>
      <c r="BK185" s="34"/>
      <c r="BL185" s="34"/>
      <c r="BM185" s="34"/>
      <c r="BN185" s="34"/>
    </row>
    <row r="186" spans="1:66" s="1" customFormat="1" ht="24.75" customHeight="1" x14ac:dyDescent="0.5">
      <c r="A186" s="46" t="s">
        <v>209</v>
      </c>
      <c r="B186" s="46" t="s">
        <v>16</v>
      </c>
      <c r="C186" s="57" t="s">
        <v>229</v>
      </c>
      <c r="D186" s="58">
        <v>186</v>
      </c>
      <c r="E186" s="18" t="str">
        <f t="shared" si="7"/>
        <v>Member_Eligibility+Eligibility_Dt</v>
      </c>
      <c r="F186" s="44"/>
      <c r="G186" s="30" t="s">
        <v>784</v>
      </c>
      <c r="H186" s="9" t="s">
        <v>5</v>
      </c>
      <c r="I186" s="7"/>
      <c r="J186" s="7" t="s">
        <v>481</v>
      </c>
      <c r="K186" s="7" t="s">
        <v>16</v>
      </c>
      <c r="L186" s="7">
        <v>10</v>
      </c>
      <c r="M186" s="34"/>
      <c r="N186" s="34"/>
      <c r="O186" s="34"/>
      <c r="P186" s="34"/>
      <c r="Q186" s="34"/>
      <c r="R186" s="34"/>
      <c r="S186" s="34"/>
      <c r="T186" s="34"/>
      <c r="U186" s="34"/>
      <c r="V186" s="34"/>
      <c r="W186" s="34"/>
      <c r="X186" s="34"/>
      <c r="Y186" s="34"/>
      <c r="Z186" s="34"/>
      <c r="AA186" s="34"/>
      <c r="AB186" s="34"/>
      <c r="AC186" s="34"/>
      <c r="AD186" s="34"/>
      <c r="AE186" s="34"/>
      <c r="AF186" s="34"/>
      <c r="AG186" s="34"/>
      <c r="AH186" s="34"/>
      <c r="AI186" s="34"/>
      <c r="AJ186" s="34"/>
      <c r="AK186" s="34"/>
      <c r="AL186" s="34"/>
      <c r="AM186" s="34"/>
      <c r="AN186" s="34"/>
      <c r="AO186" s="34"/>
      <c r="AP186" s="34"/>
      <c r="AQ186" s="34"/>
      <c r="AR186" s="34"/>
      <c r="AS186" s="34"/>
      <c r="AT186" s="34"/>
      <c r="AU186" s="34"/>
      <c r="AV186" s="34"/>
      <c r="AW186" s="34"/>
      <c r="AX186" s="34"/>
      <c r="AY186" s="34"/>
      <c r="AZ186" s="34"/>
      <c r="BA186" s="34"/>
      <c r="BB186" s="34"/>
      <c r="BC186" s="34"/>
      <c r="BD186" s="34"/>
      <c r="BE186" s="34"/>
      <c r="BF186" s="34"/>
      <c r="BG186" s="34"/>
      <c r="BH186" s="34"/>
      <c r="BI186" s="34"/>
      <c r="BJ186" s="34"/>
      <c r="BK186" s="34"/>
      <c r="BL186" s="34"/>
      <c r="BM186" s="34"/>
      <c r="BN186" s="34"/>
    </row>
    <row r="187" spans="1:66" s="1" customFormat="1" ht="24.75" customHeight="1" x14ac:dyDescent="0.5">
      <c r="A187" s="46" t="s">
        <v>209</v>
      </c>
      <c r="B187" s="47" t="s">
        <v>16</v>
      </c>
      <c r="C187" s="57" t="s">
        <v>146</v>
      </c>
      <c r="D187" s="58">
        <v>187</v>
      </c>
      <c r="E187" s="18" t="str">
        <f t="shared" si="7"/>
        <v>Member_Eligibility+Eligibility_Day</v>
      </c>
      <c r="F187" s="44"/>
      <c r="G187" s="30"/>
      <c r="H187" s="9" t="s">
        <v>5</v>
      </c>
      <c r="I187" s="7" t="s">
        <v>147</v>
      </c>
      <c r="J187" s="7" t="s">
        <v>480</v>
      </c>
      <c r="K187" s="7" t="s">
        <v>245</v>
      </c>
      <c r="L187" s="7">
        <v>19</v>
      </c>
      <c r="M187" s="34"/>
      <c r="N187" s="34"/>
      <c r="O187" s="34"/>
      <c r="P187" s="34"/>
      <c r="Q187" s="34"/>
      <c r="R187" s="34"/>
      <c r="S187" s="34"/>
      <c r="T187" s="34"/>
      <c r="U187" s="34"/>
      <c r="V187" s="34"/>
      <c r="W187" s="34"/>
      <c r="X187" s="34"/>
      <c r="Y187" s="34"/>
      <c r="Z187" s="34"/>
      <c r="AA187" s="34"/>
      <c r="AB187" s="34"/>
      <c r="AC187" s="34"/>
      <c r="AD187" s="34"/>
      <c r="AE187" s="34"/>
      <c r="AF187" s="34"/>
      <c r="AG187" s="34"/>
      <c r="AH187" s="34"/>
      <c r="AI187" s="34"/>
      <c r="AJ187" s="34"/>
      <c r="AK187" s="34"/>
      <c r="AL187" s="34"/>
      <c r="AM187" s="34"/>
      <c r="AN187" s="34"/>
      <c r="AO187" s="34"/>
      <c r="AP187" s="34"/>
      <c r="AQ187" s="34"/>
      <c r="AR187" s="34"/>
      <c r="AS187" s="34"/>
      <c r="AT187" s="34"/>
      <c r="AU187" s="34"/>
      <c r="AV187" s="34"/>
      <c r="AW187" s="34"/>
      <c r="AX187" s="34"/>
      <c r="AY187" s="34"/>
      <c r="AZ187" s="34"/>
      <c r="BA187" s="34"/>
      <c r="BB187" s="34"/>
      <c r="BC187" s="34"/>
      <c r="BD187" s="34"/>
      <c r="BE187" s="34"/>
      <c r="BF187" s="34"/>
      <c r="BG187" s="34"/>
      <c r="BH187" s="34"/>
      <c r="BI187" s="34"/>
      <c r="BJ187" s="34"/>
      <c r="BK187" s="34"/>
      <c r="BL187" s="34"/>
      <c r="BM187" s="34"/>
      <c r="BN187" s="34"/>
    </row>
    <row r="188" spans="1:66" s="1" customFormat="1" ht="24.75" customHeight="1" x14ac:dyDescent="0.5">
      <c r="A188" s="46" t="s">
        <v>209</v>
      </c>
      <c r="B188" s="46" t="s">
        <v>16</v>
      </c>
      <c r="C188" s="57" t="s">
        <v>148</v>
      </c>
      <c r="D188" s="58">
        <v>188</v>
      </c>
      <c r="E188" s="18" t="str">
        <f t="shared" si="7"/>
        <v>Member_Eligibility+Eligibility_Month</v>
      </c>
      <c r="F188" s="44" t="str">
        <f t="array" ref="F188">IF(AND($G$185:$G$218=""),"","X")</f>
        <v>X</v>
      </c>
      <c r="G188" s="30"/>
      <c r="H188" s="9" t="s">
        <v>5</v>
      </c>
      <c r="I188" s="7" t="s">
        <v>147</v>
      </c>
      <c r="J188" s="7" t="s">
        <v>482</v>
      </c>
      <c r="K188" s="7" t="s">
        <v>245</v>
      </c>
      <c r="L188" s="7">
        <v>19</v>
      </c>
      <c r="M188" s="34"/>
      <c r="N188" s="34"/>
      <c r="O188" s="34"/>
      <c r="P188" s="34"/>
      <c r="Q188" s="34"/>
      <c r="R188" s="34"/>
      <c r="S188" s="34"/>
      <c r="T188" s="34"/>
      <c r="U188" s="34"/>
      <c r="V188" s="34"/>
      <c r="W188" s="34"/>
      <c r="X188" s="34"/>
      <c r="Y188" s="3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4"/>
      <c r="BA188" s="34"/>
      <c r="BB188" s="34"/>
      <c r="BC188" s="34"/>
      <c r="BD188" s="34"/>
      <c r="BE188" s="34"/>
      <c r="BF188" s="34"/>
      <c r="BG188" s="34"/>
      <c r="BH188" s="34"/>
      <c r="BI188" s="34"/>
      <c r="BJ188" s="34"/>
      <c r="BK188" s="34"/>
      <c r="BL188" s="34"/>
      <c r="BM188" s="34"/>
      <c r="BN188" s="34"/>
    </row>
    <row r="189" spans="1:66" s="1" customFormat="1" ht="24.75" customHeight="1" x14ac:dyDescent="0.5">
      <c r="A189" s="46" t="s">
        <v>209</v>
      </c>
      <c r="B189" s="46" t="s">
        <v>16</v>
      </c>
      <c r="C189" s="57" t="s">
        <v>149</v>
      </c>
      <c r="D189" s="58">
        <v>189</v>
      </c>
      <c r="E189" s="18" t="str">
        <f t="shared" si="7"/>
        <v>Member_Eligibility+Eligibility_Year</v>
      </c>
      <c r="F189" s="44" t="str">
        <f t="array" ref="F189">IF(AND($G$185:$G$218=""),"","X")</f>
        <v>X</v>
      </c>
      <c r="G189" s="30"/>
      <c r="H189" s="9" t="s">
        <v>7</v>
      </c>
      <c r="I189" s="7" t="s">
        <v>147</v>
      </c>
      <c r="J189" s="7" t="s">
        <v>483</v>
      </c>
      <c r="K189" s="7" t="s">
        <v>245</v>
      </c>
      <c r="L189" s="7">
        <v>19</v>
      </c>
      <c r="M189" s="34"/>
      <c r="N189" s="34"/>
      <c r="O189" s="34"/>
      <c r="P189" s="34"/>
      <c r="Q189" s="34"/>
      <c r="R189" s="34"/>
      <c r="S189" s="34"/>
      <c r="T189" s="34"/>
      <c r="U189" s="34"/>
      <c r="V189" s="34"/>
      <c r="W189" s="34"/>
      <c r="X189" s="34"/>
      <c r="Y189" s="34"/>
      <c r="Z189" s="34"/>
      <c r="AA189" s="34"/>
      <c r="AB189" s="34"/>
      <c r="AC189" s="34"/>
      <c r="AD189" s="34"/>
      <c r="AE189" s="34"/>
      <c r="AF189" s="34"/>
      <c r="AG189" s="34"/>
      <c r="AH189" s="34"/>
      <c r="AI189" s="34"/>
      <c r="AJ189" s="34"/>
      <c r="AK189" s="34"/>
      <c r="AL189" s="34"/>
      <c r="AM189" s="34"/>
      <c r="AN189" s="34"/>
      <c r="AO189" s="34"/>
      <c r="AP189" s="34"/>
      <c r="AQ189" s="34"/>
      <c r="AR189" s="34"/>
      <c r="AS189" s="34"/>
      <c r="AT189" s="34"/>
      <c r="AU189" s="34"/>
      <c r="AV189" s="34"/>
      <c r="AW189" s="34"/>
      <c r="AX189" s="34"/>
      <c r="AY189" s="34"/>
      <c r="AZ189" s="34"/>
      <c r="BA189" s="34"/>
      <c r="BB189" s="34"/>
      <c r="BC189" s="34"/>
      <c r="BD189" s="34"/>
      <c r="BE189" s="34"/>
      <c r="BF189" s="34"/>
      <c r="BG189" s="34"/>
      <c r="BH189" s="34"/>
      <c r="BI189" s="34"/>
      <c r="BJ189" s="34"/>
      <c r="BK189" s="34"/>
      <c r="BL189" s="34"/>
      <c r="BM189" s="34"/>
      <c r="BN189" s="34"/>
    </row>
    <row r="190" spans="1:66" s="1" customFormat="1" ht="24.75" customHeight="1" x14ac:dyDescent="0.5">
      <c r="A190" s="46" t="s">
        <v>209</v>
      </c>
      <c r="B190" s="46" t="s">
        <v>16</v>
      </c>
      <c r="C190" s="57" t="s">
        <v>153</v>
      </c>
      <c r="D190" s="58">
        <v>190</v>
      </c>
      <c r="E190" s="18" t="str">
        <f t="shared" si="7"/>
        <v>Member_Eligibility+Plan_Effective_Dt</v>
      </c>
      <c r="F190" s="44"/>
      <c r="G190" s="30" t="s">
        <v>784</v>
      </c>
      <c r="H190" s="9" t="s">
        <v>5</v>
      </c>
      <c r="I190" s="7" t="s">
        <v>240</v>
      </c>
      <c r="J190" s="7" t="s">
        <v>484</v>
      </c>
      <c r="K190" s="7" t="s">
        <v>16</v>
      </c>
      <c r="L190" s="7">
        <v>10</v>
      </c>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34"/>
      <c r="AS190" s="34"/>
      <c r="AT190" s="34"/>
      <c r="AU190" s="34"/>
      <c r="AV190" s="34"/>
      <c r="AW190" s="34"/>
      <c r="AX190" s="34"/>
      <c r="AY190" s="34"/>
      <c r="AZ190" s="34"/>
      <c r="BA190" s="34"/>
      <c r="BB190" s="34"/>
      <c r="BC190" s="34"/>
      <c r="BD190" s="34"/>
      <c r="BE190" s="34"/>
      <c r="BF190" s="34"/>
      <c r="BG190" s="34"/>
      <c r="BH190" s="34"/>
      <c r="BI190" s="34"/>
      <c r="BJ190" s="34"/>
      <c r="BK190" s="34"/>
      <c r="BL190" s="34"/>
      <c r="BM190" s="34"/>
      <c r="BN190" s="34"/>
    </row>
    <row r="191" spans="1:66" s="1" customFormat="1" ht="24.75" customHeight="1" x14ac:dyDescent="0.5">
      <c r="A191" s="46" t="s">
        <v>209</v>
      </c>
      <c r="B191" s="46" t="s">
        <v>16</v>
      </c>
      <c r="C191" s="57" t="s">
        <v>230</v>
      </c>
      <c r="D191" s="58">
        <v>191</v>
      </c>
      <c r="E191" s="18" t="str">
        <f t="shared" si="7"/>
        <v>Member_Eligibility+Plan_Effective_Dt_Day</v>
      </c>
      <c r="F191" s="44"/>
      <c r="G191" s="30"/>
      <c r="H191" s="9" t="s">
        <v>5</v>
      </c>
      <c r="I191" s="7" t="s">
        <v>240</v>
      </c>
      <c r="J191" s="7" t="s">
        <v>485</v>
      </c>
      <c r="K191" s="7" t="s">
        <v>245</v>
      </c>
      <c r="L191" s="7">
        <v>19</v>
      </c>
      <c r="M191" s="34"/>
      <c r="N191" s="34"/>
      <c r="O191" s="34"/>
      <c r="P191" s="34"/>
      <c r="Q191" s="34"/>
      <c r="R191" s="34"/>
      <c r="S191" s="34"/>
      <c r="T191" s="34"/>
      <c r="U191" s="34"/>
      <c r="V191" s="34"/>
      <c r="W191" s="34"/>
      <c r="X191" s="34"/>
      <c r="Y191" s="34"/>
      <c r="Z191" s="34"/>
      <c r="AA191" s="34"/>
      <c r="AB191" s="34"/>
      <c r="AC191" s="34"/>
      <c r="AD191" s="34"/>
      <c r="AE191" s="34"/>
      <c r="AF191" s="34"/>
      <c r="AG191" s="34"/>
      <c r="AH191" s="34"/>
      <c r="AI191" s="34"/>
      <c r="AJ191" s="34"/>
      <c r="AK191" s="34"/>
      <c r="AL191" s="34"/>
      <c r="AM191" s="34"/>
      <c r="AN191" s="34"/>
      <c r="AO191" s="34"/>
      <c r="AP191" s="34"/>
      <c r="AQ191" s="34"/>
      <c r="AR191" s="34"/>
      <c r="AS191" s="34"/>
      <c r="AT191" s="34"/>
      <c r="AU191" s="34"/>
      <c r="AV191" s="34"/>
      <c r="AW191" s="34"/>
      <c r="AX191" s="34"/>
      <c r="AY191" s="34"/>
      <c r="AZ191" s="34"/>
      <c r="BA191" s="34"/>
      <c r="BB191" s="34"/>
      <c r="BC191" s="34"/>
      <c r="BD191" s="34"/>
      <c r="BE191" s="34"/>
      <c r="BF191" s="34"/>
      <c r="BG191" s="34"/>
      <c r="BH191" s="34"/>
      <c r="BI191" s="34"/>
      <c r="BJ191" s="34"/>
      <c r="BK191" s="34"/>
      <c r="BL191" s="34"/>
      <c r="BM191" s="34"/>
      <c r="BN191" s="34"/>
    </row>
    <row r="192" spans="1:66" s="1" customFormat="1" ht="24.75" customHeight="1" x14ac:dyDescent="0.5">
      <c r="A192" s="46" t="s">
        <v>209</v>
      </c>
      <c r="B192" s="46" t="s">
        <v>16</v>
      </c>
      <c r="C192" s="57" t="s">
        <v>231</v>
      </c>
      <c r="D192" s="58">
        <v>192</v>
      </c>
      <c r="E192" s="18" t="str">
        <f t="shared" si="7"/>
        <v>Member_Eligibility+Plan_Effective_Dt_Month</v>
      </c>
      <c r="F192" s="44"/>
      <c r="G192" s="30"/>
      <c r="H192" s="9" t="s">
        <v>5</v>
      </c>
      <c r="I192" s="7" t="s">
        <v>240</v>
      </c>
      <c r="J192" s="7" t="s">
        <v>486</v>
      </c>
      <c r="K192" s="7" t="s">
        <v>245</v>
      </c>
      <c r="L192" s="7">
        <v>19</v>
      </c>
      <c r="M192" s="34"/>
      <c r="N192" s="34"/>
      <c r="O192" s="34"/>
      <c r="P192" s="34"/>
      <c r="Q192" s="34"/>
      <c r="R192" s="34"/>
      <c r="S192" s="34"/>
      <c r="T192" s="34"/>
      <c r="U192" s="34"/>
      <c r="V192" s="34"/>
      <c r="W192" s="34"/>
      <c r="X192" s="34"/>
      <c r="Y192" s="34"/>
      <c r="Z192" s="34"/>
      <c r="AA192" s="34"/>
      <c r="AB192" s="34"/>
      <c r="AC192" s="34"/>
      <c r="AD192" s="34"/>
      <c r="AE192" s="34"/>
      <c r="AF192" s="34"/>
      <c r="AG192" s="34"/>
      <c r="AH192" s="34"/>
      <c r="AI192" s="34"/>
      <c r="AJ192" s="34"/>
      <c r="AK192" s="34"/>
      <c r="AL192" s="34"/>
      <c r="AM192" s="34"/>
      <c r="AN192" s="34"/>
      <c r="AO192" s="34"/>
      <c r="AP192" s="34"/>
      <c r="AQ192" s="34"/>
      <c r="AR192" s="34"/>
      <c r="AS192" s="34"/>
      <c r="AT192" s="34"/>
      <c r="AU192" s="34"/>
      <c r="AV192" s="34"/>
      <c r="AW192" s="34"/>
      <c r="AX192" s="34"/>
      <c r="AY192" s="34"/>
      <c r="AZ192" s="34"/>
      <c r="BA192" s="34"/>
      <c r="BB192" s="34"/>
      <c r="BC192" s="34"/>
      <c r="BD192" s="34"/>
      <c r="BE192" s="34"/>
      <c r="BF192" s="34"/>
      <c r="BG192" s="34"/>
      <c r="BH192" s="34"/>
      <c r="BI192" s="34"/>
      <c r="BJ192" s="34"/>
      <c r="BK192" s="34"/>
      <c r="BL192" s="34"/>
      <c r="BM192" s="34"/>
      <c r="BN192" s="34"/>
    </row>
    <row r="193" spans="1:66" s="1" customFormat="1" ht="24.75" customHeight="1" x14ac:dyDescent="0.5">
      <c r="A193" s="46" t="s">
        <v>209</v>
      </c>
      <c r="B193" s="46" t="s">
        <v>16</v>
      </c>
      <c r="C193" s="57" t="s">
        <v>254</v>
      </c>
      <c r="D193" s="58">
        <v>193</v>
      </c>
      <c r="E193" s="18" t="str">
        <f t="shared" si="7"/>
        <v>Member_Eligibility+Plan_Effective_Dt_Year</v>
      </c>
      <c r="F193" s="44"/>
      <c r="G193" s="30"/>
      <c r="H193" s="9" t="s">
        <v>7</v>
      </c>
      <c r="I193" s="7" t="s">
        <v>240</v>
      </c>
      <c r="J193" s="7" t="s">
        <v>487</v>
      </c>
      <c r="K193" s="7" t="s">
        <v>245</v>
      </c>
      <c r="L193" s="7">
        <v>19</v>
      </c>
      <c r="M193" s="34"/>
      <c r="N193" s="34"/>
      <c r="O193" s="34"/>
      <c r="P193" s="34"/>
      <c r="Q193" s="34"/>
      <c r="R193" s="34"/>
      <c r="S193" s="34"/>
      <c r="T193" s="34"/>
      <c r="U193" s="34"/>
      <c r="V193" s="34"/>
      <c r="W193" s="34"/>
      <c r="X193" s="34"/>
      <c r="Y193" s="34"/>
      <c r="Z193" s="34"/>
      <c r="AA193" s="34"/>
      <c r="AB193" s="34"/>
      <c r="AC193" s="34"/>
      <c r="AD193" s="34"/>
      <c r="AE193" s="34"/>
      <c r="AF193" s="34"/>
      <c r="AG193" s="34"/>
      <c r="AH193" s="34"/>
      <c r="AI193" s="34"/>
      <c r="AJ193" s="34"/>
      <c r="AK193" s="34"/>
      <c r="AL193" s="34"/>
      <c r="AM193" s="34"/>
      <c r="AN193" s="34"/>
      <c r="AO193" s="34"/>
      <c r="AP193" s="34"/>
      <c r="AQ193" s="34"/>
      <c r="AR193" s="34"/>
      <c r="AS193" s="34"/>
      <c r="AT193" s="34"/>
      <c r="AU193" s="34"/>
      <c r="AV193" s="34"/>
      <c r="AW193" s="34"/>
      <c r="AX193" s="34"/>
      <c r="AY193" s="34"/>
      <c r="AZ193" s="34"/>
      <c r="BA193" s="34"/>
      <c r="BB193" s="34"/>
      <c r="BC193" s="34"/>
      <c r="BD193" s="34"/>
      <c r="BE193" s="34"/>
      <c r="BF193" s="34"/>
      <c r="BG193" s="34"/>
      <c r="BH193" s="34"/>
      <c r="BI193" s="34"/>
      <c r="BJ193" s="34"/>
      <c r="BK193" s="34"/>
      <c r="BL193" s="34"/>
      <c r="BM193" s="34"/>
      <c r="BN193" s="34"/>
    </row>
    <row r="194" spans="1:66" s="1" customFormat="1" ht="24.75" customHeight="1" x14ac:dyDescent="0.5">
      <c r="A194" s="46" t="s">
        <v>209</v>
      </c>
      <c r="B194" s="46" t="s">
        <v>16</v>
      </c>
      <c r="C194" s="57" t="s">
        <v>710</v>
      </c>
      <c r="D194" s="58">
        <v>194</v>
      </c>
      <c r="E194" s="18" t="str">
        <f>A194&amp;"+"&amp;C194</f>
        <v>Member_Eligibility+Plan_Term_Dt</v>
      </c>
      <c r="F194" s="44"/>
      <c r="G194" s="30" t="s">
        <v>784</v>
      </c>
      <c r="H194" s="9" t="s">
        <v>5</v>
      </c>
      <c r="I194" s="7" t="s">
        <v>715</v>
      </c>
      <c r="J194" s="7" t="s">
        <v>721</v>
      </c>
      <c r="K194" s="7" t="s">
        <v>16</v>
      </c>
      <c r="L194" s="7">
        <v>10</v>
      </c>
      <c r="M194" s="34"/>
      <c r="N194" s="34"/>
      <c r="O194" s="34"/>
      <c r="P194" s="34"/>
      <c r="Q194" s="34"/>
      <c r="R194" s="34"/>
      <c r="S194" s="34"/>
      <c r="T194" s="34"/>
      <c r="U194" s="34"/>
      <c r="V194" s="34"/>
      <c r="W194" s="34"/>
      <c r="X194" s="34"/>
      <c r="Y194" s="34"/>
      <c r="Z194" s="34"/>
      <c r="AA194" s="34"/>
      <c r="AB194" s="34"/>
      <c r="AC194" s="34"/>
      <c r="AD194" s="34"/>
      <c r="AE194" s="34"/>
      <c r="AF194" s="34"/>
      <c r="AG194" s="34"/>
      <c r="AH194" s="34"/>
      <c r="AI194" s="34"/>
      <c r="AJ194" s="34"/>
      <c r="AK194" s="34"/>
      <c r="AL194" s="34"/>
      <c r="AM194" s="34"/>
      <c r="AN194" s="34"/>
      <c r="AO194" s="34"/>
      <c r="AP194" s="34"/>
      <c r="AQ194" s="34"/>
      <c r="AR194" s="34"/>
      <c r="AS194" s="34"/>
      <c r="AT194" s="34"/>
      <c r="AU194" s="34"/>
      <c r="AV194" s="34"/>
      <c r="AW194" s="34"/>
      <c r="AX194" s="34"/>
      <c r="AY194" s="34"/>
      <c r="AZ194" s="34"/>
      <c r="BA194" s="34"/>
      <c r="BB194" s="34"/>
      <c r="BC194" s="34"/>
      <c r="BD194" s="34"/>
      <c r="BE194" s="34"/>
      <c r="BF194" s="34"/>
      <c r="BG194" s="34"/>
      <c r="BH194" s="34"/>
      <c r="BI194" s="34"/>
      <c r="BJ194" s="34"/>
      <c r="BK194" s="34"/>
      <c r="BL194" s="34"/>
      <c r="BM194" s="34"/>
      <c r="BN194" s="34"/>
    </row>
    <row r="195" spans="1:66" s="1" customFormat="1" ht="24.75" customHeight="1" x14ac:dyDescent="0.5">
      <c r="A195" s="46" t="s">
        <v>209</v>
      </c>
      <c r="B195" s="46" t="s">
        <v>16</v>
      </c>
      <c r="C195" s="57" t="s">
        <v>711</v>
      </c>
      <c r="D195" s="58">
        <v>195</v>
      </c>
      <c r="E195" s="18" t="str">
        <f>A195&amp;"+"&amp;C195</f>
        <v>Member_Eligibility+Plan_Term_Dt_Day</v>
      </c>
      <c r="F195" s="44"/>
      <c r="G195" s="30"/>
      <c r="H195" s="9" t="s">
        <v>5</v>
      </c>
      <c r="I195" s="7" t="s">
        <v>715</v>
      </c>
      <c r="J195" s="7" t="s">
        <v>722</v>
      </c>
      <c r="K195" s="7" t="s">
        <v>245</v>
      </c>
      <c r="L195" s="7">
        <v>19</v>
      </c>
      <c r="M195" s="34"/>
      <c r="N195" s="34"/>
      <c r="O195" s="34"/>
      <c r="P195" s="34"/>
      <c r="Q195" s="34"/>
      <c r="R195" s="34"/>
      <c r="S195" s="34"/>
      <c r="T195" s="34"/>
      <c r="U195" s="34"/>
      <c r="V195" s="34"/>
      <c r="W195" s="34"/>
      <c r="X195" s="34"/>
      <c r="Y195" s="34"/>
      <c r="Z195" s="34"/>
      <c r="AA195" s="34"/>
      <c r="AB195" s="34"/>
      <c r="AC195" s="34"/>
      <c r="AD195" s="34"/>
      <c r="AE195" s="34"/>
      <c r="AF195" s="34"/>
      <c r="AG195" s="34"/>
      <c r="AH195" s="34"/>
      <c r="AI195" s="34"/>
      <c r="AJ195" s="34"/>
      <c r="AK195" s="34"/>
      <c r="AL195" s="34"/>
      <c r="AM195" s="34"/>
      <c r="AN195" s="34"/>
      <c r="AO195" s="34"/>
      <c r="AP195" s="34"/>
      <c r="AQ195" s="34"/>
      <c r="AR195" s="34"/>
      <c r="AS195" s="34"/>
      <c r="AT195" s="34"/>
      <c r="AU195" s="34"/>
      <c r="AV195" s="34"/>
      <c r="AW195" s="34"/>
      <c r="AX195" s="34"/>
      <c r="AY195" s="34"/>
      <c r="AZ195" s="34"/>
      <c r="BA195" s="34"/>
      <c r="BB195" s="34"/>
      <c r="BC195" s="34"/>
      <c r="BD195" s="34"/>
      <c r="BE195" s="34"/>
      <c r="BF195" s="34"/>
      <c r="BG195" s="34"/>
      <c r="BH195" s="34"/>
      <c r="BI195" s="34"/>
      <c r="BJ195" s="34"/>
      <c r="BK195" s="34"/>
      <c r="BL195" s="34"/>
      <c r="BM195" s="34"/>
      <c r="BN195" s="34"/>
    </row>
    <row r="196" spans="1:66" s="1" customFormat="1" ht="24.75" customHeight="1" x14ac:dyDescent="0.5">
      <c r="A196" s="46" t="s">
        <v>209</v>
      </c>
      <c r="B196" s="46" t="s">
        <v>16</v>
      </c>
      <c r="C196" s="57" t="s">
        <v>712</v>
      </c>
      <c r="D196" s="58">
        <v>196</v>
      </c>
      <c r="E196" s="18" t="str">
        <f>A196&amp;"+"&amp;C196</f>
        <v>Member_Eligibility+Plan_Term_Dt_Month</v>
      </c>
      <c r="F196" s="44"/>
      <c r="G196" s="30"/>
      <c r="H196" s="9" t="s">
        <v>5</v>
      </c>
      <c r="I196" s="7" t="s">
        <v>715</v>
      </c>
      <c r="J196" s="7" t="s">
        <v>723</v>
      </c>
      <c r="K196" s="7" t="s">
        <v>245</v>
      </c>
      <c r="L196" s="7">
        <v>19</v>
      </c>
      <c r="M196" s="34"/>
      <c r="N196" s="34"/>
      <c r="O196" s="34"/>
      <c r="P196" s="34"/>
      <c r="Q196" s="34"/>
      <c r="R196" s="34"/>
      <c r="S196" s="34"/>
      <c r="T196" s="34"/>
      <c r="U196" s="34"/>
      <c r="V196" s="34"/>
      <c r="W196" s="34"/>
      <c r="X196" s="34"/>
      <c r="Y196" s="34"/>
      <c r="Z196" s="34"/>
      <c r="AA196" s="34"/>
      <c r="AB196" s="34"/>
      <c r="AC196" s="34"/>
      <c r="AD196" s="34"/>
      <c r="AE196" s="34"/>
      <c r="AF196" s="34"/>
      <c r="AG196" s="34"/>
      <c r="AH196" s="34"/>
      <c r="AI196" s="34"/>
      <c r="AJ196" s="34"/>
      <c r="AK196" s="34"/>
      <c r="AL196" s="34"/>
      <c r="AM196" s="34"/>
      <c r="AN196" s="34"/>
      <c r="AO196" s="34"/>
      <c r="AP196" s="34"/>
      <c r="AQ196" s="34"/>
      <c r="AR196" s="34"/>
      <c r="AS196" s="34"/>
      <c r="AT196" s="34"/>
      <c r="AU196" s="34"/>
      <c r="AV196" s="34"/>
      <c r="AW196" s="34"/>
      <c r="AX196" s="34"/>
      <c r="AY196" s="34"/>
      <c r="AZ196" s="34"/>
      <c r="BA196" s="34"/>
      <c r="BB196" s="34"/>
      <c r="BC196" s="34"/>
      <c r="BD196" s="34"/>
      <c r="BE196" s="34"/>
      <c r="BF196" s="34"/>
      <c r="BG196" s="34"/>
      <c r="BH196" s="34"/>
      <c r="BI196" s="34"/>
      <c r="BJ196" s="34"/>
      <c r="BK196" s="34"/>
      <c r="BL196" s="34"/>
      <c r="BM196" s="34"/>
      <c r="BN196" s="34"/>
    </row>
    <row r="197" spans="1:66" s="1" customFormat="1" ht="24.75" customHeight="1" x14ac:dyDescent="0.5">
      <c r="A197" s="46" t="s">
        <v>209</v>
      </c>
      <c r="B197" s="46" t="s">
        <v>16</v>
      </c>
      <c r="C197" s="57" t="s">
        <v>713</v>
      </c>
      <c r="D197" s="58">
        <v>197</v>
      </c>
      <c r="E197" s="18" t="str">
        <f>A197&amp;"+"&amp;C197</f>
        <v>Member_Eligibility+Plan_Term_Dt_Year</v>
      </c>
      <c r="F197" s="44"/>
      <c r="G197" s="30"/>
      <c r="H197" s="9" t="s">
        <v>7</v>
      </c>
      <c r="I197" s="7" t="s">
        <v>715</v>
      </c>
      <c r="J197" s="7" t="s">
        <v>724</v>
      </c>
      <c r="K197" s="7" t="s">
        <v>245</v>
      </c>
      <c r="L197" s="7">
        <v>19</v>
      </c>
      <c r="M197" s="34"/>
      <c r="N197" s="34"/>
      <c r="O197" s="34"/>
      <c r="P197" s="34"/>
      <c r="Q197" s="34"/>
      <c r="R197" s="34"/>
      <c r="S197" s="34"/>
      <c r="T197" s="34"/>
      <c r="U197" s="34"/>
      <c r="V197" s="34"/>
      <c r="W197" s="34"/>
      <c r="X197" s="34"/>
      <c r="Y197" s="34"/>
      <c r="Z197" s="34"/>
      <c r="AA197" s="34"/>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c r="AY197" s="34"/>
      <c r="AZ197" s="34"/>
      <c r="BA197" s="34"/>
      <c r="BB197" s="34"/>
      <c r="BC197" s="34"/>
      <c r="BD197" s="34"/>
      <c r="BE197" s="34"/>
      <c r="BF197" s="34"/>
      <c r="BG197" s="34"/>
      <c r="BH197" s="34"/>
      <c r="BI197" s="34"/>
      <c r="BJ197" s="34"/>
      <c r="BK197" s="34"/>
      <c r="BL197" s="34"/>
      <c r="BM197" s="34"/>
      <c r="BN197" s="34"/>
    </row>
    <row r="198" spans="1:66" s="1" customFormat="1" ht="24.75" customHeight="1" x14ac:dyDescent="0.5">
      <c r="A198" s="46" t="s">
        <v>209</v>
      </c>
      <c r="B198" s="46" t="s">
        <v>15</v>
      </c>
      <c r="C198" s="57" t="s">
        <v>708</v>
      </c>
      <c r="D198" s="58">
        <v>198</v>
      </c>
      <c r="E198" s="18" t="str">
        <f>A198&amp;"+"&amp;C198</f>
        <v>Member_Eligibility+Employer_ZIP_Code</v>
      </c>
      <c r="F198" s="44"/>
      <c r="G198" s="30" t="s">
        <v>784</v>
      </c>
      <c r="H198" s="9" t="s">
        <v>7</v>
      </c>
      <c r="I198" s="7" t="s">
        <v>717</v>
      </c>
      <c r="J198" s="7" t="s">
        <v>719</v>
      </c>
      <c r="K198" s="7" t="s">
        <v>244</v>
      </c>
      <c r="L198" s="7">
        <v>9</v>
      </c>
      <c r="M198" s="34"/>
      <c r="N198" s="34"/>
      <c r="O198" s="34"/>
      <c r="P198" s="34"/>
      <c r="Q198" s="34"/>
      <c r="R198" s="34"/>
      <c r="S198" s="34"/>
      <c r="T198" s="34"/>
      <c r="U198" s="34"/>
      <c r="V198" s="34"/>
      <c r="W198" s="34"/>
      <c r="X198" s="34"/>
      <c r="Y198" s="34"/>
      <c r="Z198" s="34"/>
      <c r="AA198" s="34"/>
      <c r="AB198" s="34"/>
      <c r="AC198" s="34"/>
      <c r="AD198" s="34"/>
      <c r="AE198" s="34"/>
      <c r="AF198" s="34"/>
      <c r="AG198" s="34"/>
      <c r="AH198" s="34"/>
      <c r="AI198" s="34"/>
      <c r="AJ198" s="34"/>
      <c r="AK198" s="34"/>
      <c r="AL198" s="34"/>
      <c r="AM198" s="34"/>
      <c r="AN198" s="34"/>
      <c r="AO198" s="34"/>
      <c r="AP198" s="34"/>
      <c r="AQ198" s="34"/>
      <c r="AR198" s="34"/>
      <c r="AS198" s="34"/>
      <c r="AT198" s="34"/>
      <c r="AU198" s="34"/>
      <c r="AV198" s="34"/>
      <c r="AW198" s="34"/>
      <c r="AX198" s="34"/>
      <c r="AY198" s="34"/>
      <c r="AZ198" s="34"/>
      <c r="BA198" s="34"/>
      <c r="BB198" s="34"/>
      <c r="BC198" s="34"/>
      <c r="BD198" s="34"/>
      <c r="BE198" s="34"/>
      <c r="BF198" s="34"/>
      <c r="BG198" s="34"/>
      <c r="BH198" s="34"/>
      <c r="BI198" s="34"/>
      <c r="BJ198" s="34"/>
      <c r="BK198" s="34"/>
      <c r="BL198" s="34"/>
      <c r="BM198" s="34"/>
      <c r="BN198" s="34"/>
    </row>
    <row r="199" spans="1:66" s="32" customFormat="1" ht="24.75" customHeight="1" x14ac:dyDescent="0.5">
      <c r="A199" s="46" t="s">
        <v>209</v>
      </c>
      <c r="B199" s="47" t="s">
        <v>4</v>
      </c>
      <c r="C199" s="57" t="s">
        <v>140</v>
      </c>
      <c r="D199" s="58">
        <v>199</v>
      </c>
      <c r="E199" s="18" t="str">
        <f t="shared" si="7"/>
        <v>Member_Eligibility+Coverage_Level_Cd</v>
      </c>
      <c r="F199" s="44"/>
      <c r="G199" s="30" t="s">
        <v>784</v>
      </c>
      <c r="H199" s="9" t="s">
        <v>7</v>
      </c>
      <c r="I199" s="7" t="s">
        <v>141</v>
      </c>
      <c r="J199" s="7" t="s">
        <v>488</v>
      </c>
      <c r="K199" s="7" t="s">
        <v>244</v>
      </c>
      <c r="L199" s="7">
        <v>3</v>
      </c>
      <c r="M199" s="34"/>
      <c r="N199" s="34"/>
      <c r="O199" s="34"/>
      <c r="P199" s="34"/>
      <c r="Q199" s="34"/>
      <c r="R199" s="34"/>
      <c r="S199" s="34"/>
      <c r="T199" s="34"/>
      <c r="U199" s="34"/>
      <c r="V199" s="34"/>
      <c r="W199" s="34"/>
      <c r="X199" s="34"/>
      <c r="Y199" s="34"/>
      <c r="Z199" s="34"/>
      <c r="AA199" s="34"/>
      <c r="AB199" s="34"/>
      <c r="AC199" s="34"/>
      <c r="AD199" s="34"/>
      <c r="AE199" s="34"/>
      <c r="AF199" s="34"/>
      <c r="AG199" s="34"/>
      <c r="AH199" s="34"/>
      <c r="AI199" s="34"/>
      <c r="AJ199" s="34"/>
      <c r="AK199" s="34"/>
      <c r="AL199" s="34"/>
      <c r="AM199" s="34"/>
      <c r="AN199" s="34"/>
      <c r="AO199" s="34"/>
      <c r="AP199" s="34"/>
      <c r="AQ199" s="34"/>
      <c r="AR199" s="34"/>
      <c r="AS199" s="34"/>
      <c r="AT199" s="34"/>
      <c r="AU199" s="34"/>
      <c r="AV199" s="34"/>
      <c r="AW199" s="34"/>
      <c r="AX199" s="34"/>
      <c r="AY199" s="34"/>
      <c r="AZ199" s="34"/>
      <c r="BA199" s="34"/>
      <c r="BB199" s="34"/>
      <c r="BC199" s="34"/>
      <c r="BD199" s="34"/>
      <c r="BE199" s="34"/>
      <c r="BF199" s="34"/>
      <c r="BG199" s="34"/>
      <c r="BH199" s="34"/>
      <c r="BI199" s="34"/>
      <c r="BJ199" s="34"/>
      <c r="BK199" s="34"/>
      <c r="BL199" s="34"/>
      <c r="BM199" s="34"/>
      <c r="BN199" s="34"/>
    </row>
    <row r="200" spans="1:66" s="1" customFormat="1" ht="24.75" customHeight="1" x14ac:dyDescent="0.5">
      <c r="A200" s="46" t="s">
        <v>209</v>
      </c>
      <c r="B200" s="46" t="s">
        <v>4</v>
      </c>
      <c r="C200" s="57" t="s">
        <v>142</v>
      </c>
      <c r="D200" s="58">
        <v>200</v>
      </c>
      <c r="E200" s="18" t="str">
        <f t="shared" si="7"/>
        <v>Member_Eligibility+Coverage_Type_Cd</v>
      </c>
      <c r="F200" s="44"/>
      <c r="G200" s="30" t="s">
        <v>784</v>
      </c>
      <c r="H200" s="9" t="s">
        <v>7</v>
      </c>
      <c r="I200" s="7" t="s">
        <v>143</v>
      </c>
      <c r="J200" s="7" t="s">
        <v>570</v>
      </c>
      <c r="K200" s="7" t="s">
        <v>244</v>
      </c>
      <c r="L200" s="7">
        <v>3</v>
      </c>
      <c r="M200" s="34"/>
      <c r="N200" s="34"/>
      <c r="O200" s="34"/>
      <c r="P200" s="34"/>
      <c r="Q200" s="34"/>
      <c r="R200" s="34"/>
      <c r="S200" s="34"/>
      <c r="T200" s="34"/>
      <c r="U200" s="34"/>
      <c r="V200" s="34"/>
      <c r="W200" s="34"/>
      <c r="X200" s="34"/>
      <c r="Y200" s="34"/>
      <c r="Z200" s="34"/>
      <c r="AA200" s="34"/>
      <c r="AB200" s="34"/>
      <c r="AC200" s="34"/>
      <c r="AD200" s="34"/>
      <c r="AE200" s="34"/>
      <c r="AF200" s="34"/>
      <c r="AG200" s="34"/>
      <c r="AH200" s="34"/>
      <c r="AI200" s="34"/>
      <c r="AJ200" s="34"/>
      <c r="AK200" s="34"/>
      <c r="AL200" s="34"/>
      <c r="AM200" s="34"/>
      <c r="AN200" s="34"/>
      <c r="AO200" s="34"/>
      <c r="AP200" s="34"/>
      <c r="AQ200" s="34"/>
      <c r="AR200" s="34"/>
      <c r="AS200" s="34"/>
      <c r="AT200" s="34"/>
      <c r="AU200" s="34"/>
      <c r="AV200" s="34"/>
      <c r="AW200" s="34"/>
      <c r="AX200" s="34"/>
      <c r="AY200" s="34"/>
      <c r="AZ200" s="34"/>
      <c r="BA200" s="34"/>
      <c r="BB200" s="34"/>
      <c r="BC200" s="34"/>
      <c r="BD200" s="34"/>
      <c r="BE200" s="34"/>
      <c r="BF200" s="34"/>
      <c r="BG200" s="34"/>
      <c r="BH200" s="34"/>
      <c r="BI200" s="34"/>
      <c r="BJ200" s="34"/>
      <c r="BK200" s="34"/>
      <c r="BL200" s="34"/>
      <c r="BM200" s="34"/>
      <c r="BN200" s="34"/>
    </row>
    <row r="201" spans="1:66" s="1" customFormat="1" ht="24.75" customHeight="1" x14ac:dyDescent="0.5">
      <c r="A201" s="46" t="s">
        <v>209</v>
      </c>
      <c r="B201" s="46" t="s">
        <v>4</v>
      </c>
      <c r="C201" s="57" t="s">
        <v>144</v>
      </c>
      <c r="D201" s="58">
        <v>201</v>
      </c>
      <c r="E201" s="18" t="str">
        <f t="shared" si="7"/>
        <v>Member_Eligibility+Dental_Coverage_Flag</v>
      </c>
      <c r="F201" s="44"/>
      <c r="G201" s="30" t="s">
        <v>784</v>
      </c>
      <c r="H201" s="9" t="s">
        <v>7</v>
      </c>
      <c r="I201" s="7" t="s">
        <v>145</v>
      </c>
      <c r="J201" s="7" t="s">
        <v>281</v>
      </c>
      <c r="K201" s="7" t="s">
        <v>244</v>
      </c>
      <c r="L201" s="7">
        <v>1</v>
      </c>
      <c r="M201" s="34"/>
      <c r="N201" s="34"/>
      <c r="O201" s="34"/>
      <c r="P201" s="34"/>
      <c r="Q201" s="34"/>
      <c r="R201" s="34"/>
      <c r="S201" s="34"/>
      <c r="T201" s="34"/>
      <c r="U201" s="34"/>
      <c r="V201" s="34"/>
      <c r="W201" s="34"/>
      <c r="X201" s="34"/>
      <c r="Y201" s="34"/>
      <c r="Z201" s="34"/>
      <c r="AA201" s="34"/>
      <c r="AB201" s="34"/>
      <c r="AC201" s="34"/>
      <c r="AD201" s="34"/>
      <c r="AE201" s="34"/>
      <c r="AF201" s="34"/>
      <c r="AG201" s="34"/>
      <c r="AH201" s="34"/>
      <c r="AI201" s="34"/>
      <c r="AJ201" s="34"/>
      <c r="AK201" s="34"/>
      <c r="AL201" s="34"/>
      <c r="AM201" s="34"/>
      <c r="AN201" s="34"/>
      <c r="AO201" s="34"/>
      <c r="AP201" s="34"/>
      <c r="AQ201" s="34"/>
      <c r="AR201" s="34"/>
      <c r="AS201" s="34"/>
      <c r="AT201" s="34"/>
      <c r="AU201" s="34"/>
      <c r="AV201" s="34"/>
      <c r="AW201" s="34"/>
      <c r="AX201" s="34"/>
      <c r="AY201" s="34"/>
      <c r="AZ201" s="34"/>
      <c r="BA201" s="34"/>
      <c r="BB201" s="34"/>
      <c r="BC201" s="34"/>
      <c r="BD201" s="34"/>
      <c r="BE201" s="34"/>
      <c r="BF201" s="34"/>
      <c r="BG201" s="34"/>
      <c r="BH201" s="34"/>
      <c r="BI201" s="34"/>
      <c r="BJ201" s="34"/>
      <c r="BK201" s="34"/>
      <c r="BL201" s="34"/>
      <c r="BM201" s="34"/>
      <c r="BN201" s="34"/>
    </row>
    <row r="202" spans="1:66" s="1" customFormat="1" ht="24.75" customHeight="1" x14ac:dyDescent="0.5">
      <c r="A202" s="46" t="s">
        <v>209</v>
      </c>
      <c r="B202" s="46" t="s">
        <v>4</v>
      </c>
      <c r="C202" s="57" t="s">
        <v>64</v>
      </c>
      <c r="D202" s="58">
        <v>202</v>
      </c>
      <c r="E202" s="18" t="str">
        <f t="shared" si="7"/>
        <v>Member_Eligibility+Insurance_Product_Type_Cd</v>
      </c>
      <c r="F202" s="44"/>
      <c r="G202" s="30" t="s">
        <v>784</v>
      </c>
      <c r="H202" s="9" t="s">
        <v>7</v>
      </c>
      <c r="I202" s="7" t="s">
        <v>150</v>
      </c>
      <c r="J202" s="7" t="s">
        <v>405</v>
      </c>
      <c r="K202" s="7" t="s">
        <v>244</v>
      </c>
      <c r="L202" s="7">
        <v>2</v>
      </c>
      <c r="M202" s="34"/>
      <c r="N202" s="34"/>
      <c r="O202" s="34"/>
      <c r="P202" s="34"/>
      <c r="Q202" s="34"/>
      <c r="R202" s="34"/>
      <c r="S202" s="34"/>
      <c r="T202" s="34"/>
      <c r="U202" s="34"/>
      <c r="V202" s="34"/>
      <c r="W202" s="34"/>
      <c r="X202" s="34"/>
      <c r="Y202" s="34"/>
      <c r="Z202" s="34"/>
      <c r="AA202" s="34"/>
      <c r="AB202" s="34"/>
      <c r="AC202" s="34"/>
      <c r="AD202" s="34"/>
      <c r="AE202" s="34"/>
      <c r="AF202" s="34"/>
      <c r="AG202" s="34"/>
      <c r="AH202" s="34"/>
      <c r="AI202" s="34"/>
      <c r="AJ202" s="34"/>
      <c r="AK202" s="34"/>
      <c r="AL202" s="34"/>
      <c r="AM202" s="34"/>
      <c r="AN202" s="34"/>
      <c r="AO202" s="34"/>
      <c r="AP202" s="34"/>
      <c r="AQ202" s="34"/>
      <c r="AR202" s="34"/>
      <c r="AS202" s="34"/>
      <c r="AT202" s="34"/>
      <c r="AU202" s="34"/>
      <c r="AV202" s="34"/>
      <c r="AW202" s="34"/>
      <c r="AX202" s="34"/>
      <c r="AY202" s="34"/>
      <c r="AZ202" s="34"/>
      <c r="BA202" s="34"/>
      <c r="BB202" s="34"/>
      <c r="BC202" s="34"/>
      <c r="BD202" s="34"/>
      <c r="BE202" s="34"/>
      <c r="BF202" s="34"/>
      <c r="BG202" s="34"/>
      <c r="BH202" s="34"/>
      <c r="BI202" s="34"/>
      <c r="BJ202" s="34"/>
      <c r="BK202" s="34"/>
      <c r="BL202" s="34"/>
      <c r="BM202" s="34"/>
      <c r="BN202" s="34"/>
    </row>
    <row r="203" spans="1:66" s="1" customFormat="1" ht="24.75" customHeight="1" x14ac:dyDescent="0.5">
      <c r="A203" s="46" t="s">
        <v>209</v>
      </c>
      <c r="B203" s="46" t="s">
        <v>4</v>
      </c>
      <c r="C203" s="57" t="s">
        <v>66</v>
      </c>
      <c r="D203" s="58">
        <v>203</v>
      </c>
      <c r="E203" s="18" t="str">
        <f t="shared" si="7"/>
        <v>Member_Eligibility+Insurance_Product_Type_Desc</v>
      </c>
      <c r="F203" s="44" t="str">
        <f t="array" ref="F203">IF(AND(G202=""),"","X")</f>
        <v>X</v>
      </c>
      <c r="G203" s="30" t="s">
        <v>784</v>
      </c>
      <c r="H203" s="9" t="s">
        <v>7</v>
      </c>
      <c r="I203" s="7"/>
      <c r="J203" s="7" t="s">
        <v>406</v>
      </c>
      <c r="K203" s="7" t="s">
        <v>244</v>
      </c>
      <c r="L203" s="7">
        <v>100</v>
      </c>
      <c r="M203" s="34"/>
      <c r="N203" s="34"/>
      <c r="O203" s="34"/>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row>
    <row r="204" spans="1:66" s="1" customFormat="1" ht="24.75" customHeight="1" x14ac:dyDescent="0.5">
      <c r="A204" s="46" t="s">
        <v>209</v>
      </c>
      <c r="B204" s="46" t="s">
        <v>4</v>
      </c>
      <c r="C204" s="57" t="s">
        <v>69</v>
      </c>
      <c r="D204" s="58">
        <v>204</v>
      </c>
      <c r="E204" s="18" t="str">
        <f t="shared" si="7"/>
        <v>Member_Eligibility+Line_of_Business_Cd</v>
      </c>
      <c r="F204" s="44"/>
      <c r="G204" s="30" t="s">
        <v>784</v>
      </c>
      <c r="H204" s="9" t="s">
        <v>7</v>
      </c>
      <c r="I204" s="7"/>
      <c r="J204" s="7" t="s">
        <v>409</v>
      </c>
      <c r="K204" s="7" t="s">
        <v>245</v>
      </c>
      <c r="L204" s="7">
        <v>19</v>
      </c>
      <c r="M204" s="34"/>
      <c r="N204" s="34"/>
      <c r="O204" s="34"/>
      <c r="P204" s="34"/>
      <c r="Q204" s="34"/>
      <c r="R204" s="34"/>
      <c r="S204" s="34"/>
      <c r="T204" s="34"/>
      <c r="U204" s="34"/>
      <c r="V204" s="34"/>
      <c r="W204" s="34"/>
      <c r="X204" s="34"/>
      <c r="Y204" s="34"/>
      <c r="Z204" s="34"/>
      <c r="AA204" s="34"/>
      <c r="AB204" s="34"/>
      <c r="AC204" s="34"/>
      <c r="AD204" s="34"/>
      <c r="AE204" s="34"/>
      <c r="AF204" s="34"/>
      <c r="AG204" s="34"/>
      <c r="AH204" s="34"/>
      <c r="AI204" s="34"/>
      <c r="AJ204" s="34"/>
      <c r="AK204" s="34"/>
      <c r="AL204" s="34"/>
      <c r="AM204" s="34"/>
      <c r="AN204" s="34"/>
      <c r="AO204" s="34"/>
      <c r="AP204" s="34"/>
      <c r="AQ204" s="34"/>
      <c r="AR204" s="34"/>
      <c r="AS204" s="34"/>
      <c r="AT204" s="34"/>
      <c r="AU204" s="34"/>
      <c r="AV204" s="34"/>
      <c r="AW204" s="34"/>
      <c r="AX204" s="34"/>
      <c r="AY204" s="34"/>
      <c r="AZ204" s="34"/>
      <c r="BA204" s="34"/>
      <c r="BB204" s="34"/>
      <c r="BC204" s="34"/>
      <c r="BD204" s="34"/>
      <c r="BE204" s="34"/>
      <c r="BF204" s="34"/>
      <c r="BG204" s="34"/>
      <c r="BH204" s="34"/>
      <c r="BI204" s="34"/>
      <c r="BJ204" s="34"/>
      <c r="BK204" s="34"/>
      <c r="BL204" s="34"/>
      <c r="BM204" s="34"/>
      <c r="BN204" s="34"/>
    </row>
    <row r="205" spans="1:66" s="1" customFormat="1" ht="24.75" customHeight="1" x14ac:dyDescent="0.5">
      <c r="A205" s="46" t="s">
        <v>209</v>
      </c>
      <c r="B205" s="46" t="s">
        <v>4</v>
      </c>
      <c r="C205" s="57" t="s">
        <v>151</v>
      </c>
      <c r="D205" s="58">
        <v>205</v>
      </c>
      <c r="E205" s="18" t="str">
        <f t="shared" si="7"/>
        <v>Member_Eligibility+Market_Category_Cd</v>
      </c>
      <c r="F205" s="44"/>
      <c r="G205" s="30" t="s">
        <v>784</v>
      </c>
      <c r="H205" s="9" t="s">
        <v>7</v>
      </c>
      <c r="I205" s="7" t="s">
        <v>152</v>
      </c>
      <c r="J205" s="7" t="s">
        <v>282</v>
      </c>
      <c r="K205" s="7" t="s">
        <v>244</v>
      </c>
      <c r="L205" s="7">
        <v>4</v>
      </c>
      <c r="M205" s="34"/>
      <c r="N205" s="34"/>
      <c r="O205" s="34"/>
      <c r="P205" s="34"/>
      <c r="Q205" s="34"/>
      <c r="R205" s="34"/>
      <c r="S205" s="34"/>
      <c r="T205" s="34"/>
      <c r="U205" s="34"/>
      <c r="V205" s="34"/>
      <c r="W205" s="34"/>
      <c r="X205" s="34"/>
      <c r="Y205" s="34"/>
      <c r="Z205" s="34"/>
      <c r="AA205" s="34"/>
      <c r="AB205" s="34"/>
      <c r="AC205" s="34"/>
      <c r="AD205" s="34"/>
      <c r="AE205" s="34"/>
      <c r="AF205" s="34"/>
      <c r="AG205" s="34"/>
      <c r="AH205" s="34"/>
      <c r="AI205" s="34"/>
      <c r="AJ205" s="34"/>
      <c r="AK205" s="34"/>
      <c r="AL205" s="34"/>
      <c r="AM205" s="34"/>
      <c r="AN205" s="34"/>
      <c r="AO205" s="34"/>
      <c r="AP205" s="34"/>
      <c r="AQ205" s="34"/>
      <c r="AR205" s="34"/>
      <c r="AS205" s="34"/>
      <c r="AT205" s="34"/>
      <c r="AU205" s="34"/>
      <c r="AV205" s="34"/>
      <c r="AW205" s="34"/>
      <c r="AX205" s="34"/>
      <c r="AY205" s="34"/>
      <c r="AZ205" s="34"/>
      <c r="BA205" s="34"/>
      <c r="BB205" s="34"/>
      <c r="BC205" s="34"/>
      <c r="BD205" s="34"/>
      <c r="BE205" s="34"/>
      <c r="BF205" s="34"/>
      <c r="BG205" s="34"/>
      <c r="BH205" s="34"/>
      <c r="BI205" s="34"/>
      <c r="BJ205" s="34"/>
      <c r="BK205" s="34"/>
      <c r="BL205" s="34"/>
      <c r="BM205" s="34"/>
      <c r="BN205" s="34"/>
    </row>
    <row r="206" spans="1:66" s="1" customFormat="1" ht="24.75" customHeight="1" x14ac:dyDescent="0.5">
      <c r="A206" s="46" t="s">
        <v>209</v>
      </c>
      <c r="B206" s="46" t="s">
        <v>4</v>
      </c>
      <c r="C206" s="57" t="s">
        <v>351</v>
      </c>
      <c r="D206" s="58">
        <v>206</v>
      </c>
      <c r="E206" s="18" t="str">
        <f t="shared" si="7"/>
        <v>Member_Eligibility+Medical_Coverage_Flag</v>
      </c>
      <c r="F206" s="44"/>
      <c r="G206" s="30" t="s">
        <v>784</v>
      </c>
      <c r="H206" s="9" t="s">
        <v>7</v>
      </c>
      <c r="I206" s="7" t="s">
        <v>352</v>
      </c>
      <c r="J206" s="7" t="s">
        <v>281</v>
      </c>
      <c r="K206" s="7" t="s">
        <v>244</v>
      </c>
      <c r="L206" s="7">
        <v>1</v>
      </c>
      <c r="M206" s="34"/>
      <c r="N206" s="34"/>
      <c r="O206" s="34"/>
      <c r="P206" s="34"/>
      <c r="Q206" s="34"/>
      <c r="R206" s="34"/>
      <c r="S206" s="34"/>
      <c r="T206" s="34"/>
      <c r="U206" s="34"/>
      <c r="V206" s="34"/>
      <c r="W206" s="34"/>
      <c r="X206" s="34"/>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c r="AY206" s="34"/>
      <c r="AZ206" s="34"/>
      <c r="BA206" s="34"/>
      <c r="BB206" s="34"/>
      <c r="BC206" s="34"/>
      <c r="BD206" s="34"/>
      <c r="BE206" s="34"/>
      <c r="BF206" s="34"/>
      <c r="BG206" s="34"/>
      <c r="BH206" s="34"/>
      <c r="BI206" s="34"/>
      <c r="BJ206" s="34"/>
      <c r="BK206" s="34"/>
      <c r="BL206" s="34"/>
      <c r="BM206" s="34"/>
      <c r="BN206" s="34"/>
    </row>
    <row r="207" spans="1:66" s="1" customFormat="1" ht="25.5" customHeight="1" x14ac:dyDescent="0.5">
      <c r="A207" s="46" t="s">
        <v>209</v>
      </c>
      <c r="B207" s="46" t="s">
        <v>4</v>
      </c>
      <c r="C207" s="57" t="s">
        <v>154</v>
      </c>
      <c r="D207" s="58">
        <v>207</v>
      </c>
      <c r="E207" s="18" t="str">
        <f t="shared" si="7"/>
        <v>Member_Eligibility+Prescription_Drug_Coverage_Flag</v>
      </c>
      <c r="F207" s="44"/>
      <c r="G207" s="30" t="s">
        <v>784</v>
      </c>
      <c r="H207" s="9" t="s">
        <v>7</v>
      </c>
      <c r="I207" s="7" t="s">
        <v>155</v>
      </c>
      <c r="J207" s="7" t="s">
        <v>281</v>
      </c>
      <c r="K207" s="7" t="s">
        <v>244</v>
      </c>
      <c r="L207" s="7">
        <v>1</v>
      </c>
      <c r="M207" s="34"/>
      <c r="N207" s="34"/>
      <c r="O207" s="34"/>
      <c r="P207" s="34"/>
      <c r="Q207" s="34"/>
      <c r="R207" s="34"/>
      <c r="S207" s="34"/>
      <c r="T207" s="34"/>
      <c r="U207" s="34"/>
      <c r="V207" s="34"/>
      <c r="W207" s="34"/>
      <c r="X207" s="34"/>
      <c r="Y207" s="34"/>
      <c r="Z207" s="34"/>
      <c r="AA207" s="34"/>
      <c r="AB207" s="34"/>
      <c r="AC207" s="34"/>
      <c r="AD207" s="34"/>
      <c r="AE207" s="34"/>
      <c r="AF207" s="34"/>
      <c r="AG207" s="34"/>
      <c r="AH207" s="34"/>
      <c r="AI207" s="34"/>
      <c r="AJ207" s="34"/>
      <c r="AK207" s="34"/>
      <c r="AL207" s="34"/>
      <c r="AM207" s="34"/>
      <c r="AN207" s="34"/>
      <c r="AO207" s="34"/>
      <c r="AP207" s="34"/>
      <c r="AQ207" s="34"/>
      <c r="AR207" s="34"/>
      <c r="AS207" s="34"/>
      <c r="AT207" s="34"/>
      <c r="AU207" s="34"/>
      <c r="AV207" s="34"/>
      <c r="AW207" s="34"/>
      <c r="AX207" s="34"/>
      <c r="AY207" s="34"/>
      <c r="AZ207" s="34"/>
      <c r="BA207" s="34"/>
      <c r="BB207" s="34"/>
      <c r="BC207" s="34"/>
      <c r="BD207" s="34"/>
      <c r="BE207" s="34"/>
      <c r="BF207" s="34"/>
      <c r="BG207" s="34"/>
      <c r="BH207" s="34"/>
      <c r="BI207" s="34"/>
      <c r="BJ207" s="34"/>
      <c r="BK207" s="34"/>
      <c r="BL207" s="34"/>
      <c r="BM207" s="34"/>
      <c r="BN207" s="34"/>
    </row>
    <row r="208" spans="1:66" s="1" customFormat="1" ht="24.75" customHeight="1" x14ac:dyDescent="0.5">
      <c r="A208" s="46" t="s">
        <v>209</v>
      </c>
      <c r="B208" s="46" t="s">
        <v>4</v>
      </c>
      <c r="C208" s="57" t="s">
        <v>156</v>
      </c>
      <c r="D208" s="58">
        <v>208</v>
      </c>
      <c r="E208" s="18" t="str">
        <f t="shared" si="7"/>
        <v>Member_Eligibility+Primary_Insurance_Ind</v>
      </c>
      <c r="F208" s="44"/>
      <c r="G208" s="30" t="s">
        <v>784</v>
      </c>
      <c r="H208" s="9" t="s">
        <v>7</v>
      </c>
      <c r="I208" s="7" t="s">
        <v>157</v>
      </c>
      <c r="J208" s="7" t="s">
        <v>579</v>
      </c>
      <c r="K208" s="7" t="s">
        <v>244</v>
      </c>
      <c r="L208" s="7">
        <v>1</v>
      </c>
      <c r="M208" s="34"/>
      <c r="N208" s="34"/>
      <c r="O208" s="34"/>
      <c r="P208" s="34"/>
      <c r="Q208" s="34"/>
      <c r="R208" s="34"/>
      <c r="S208" s="34"/>
      <c r="T208" s="34"/>
      <c r="U208" s="34"/>
      <c r="V208" s="34"/>
      <c r="W208" s="34"/>
      <c r="X208" s="34"/>
      <c r="Y208" s="34"/>
      <c r="Z208" s="34"/>
      <c r="AA208" s="34"/>
      <c r="AB208" s="34"/>
      <c r="AC208" s="34"/>
      <c r="AD208" s="34"/>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row>
    <row r="209" spans="1:66" s="1" customFormat="1" ht="24.75" customHeight="1" x14ac:dyDescent="0.5">
      <c r="A209" s="46" t="s">
        <v>209</v>
      </c>
      <c r="B209" s="46" t="s">
        <v>4</v>
      </c>
      <c r="C209" s="57" t="s">
        <v>707</v>
      </c>
      <c r="D209" s="58">
        <v>209</v>
      </c>
      <c r="E209" s="18" t="str">
        <f t="shared" si="7"/>
        <v>Member_Eligibility+Employer_Tax_ID</v>
      </c>
      <c r="F209" s="44"/>
      <c r="G209" s="30" t="s">
        <v>784</v>
      </c>
      <c r="H209" s="9" t="s">
        <v>564</v>
      </c>
      <c r="I209" s="7" t="s">
        <v>716</v>
      </c>
      <c r="J209" s="7" t="s">
        <v>718</v>
      </c>
      <c r="K209" s="7" t="s">
        <v>245</v>
      </c>
      <c r="L209" s="7">
        <v>19</v>
      </c>
      <c r="M209" s="34"/>
      <c r="N209" s="34"/>
      <c r="O209" s="34"/>
      <c r="P209" s="34"/>
      <c r="Q209" s="34"/>
      <c r="R209" s="34"/>
      <c r="S209" s="34"/>
      <c r="T209" s="34"/>
      <c r="U209" s="34"/>
      <c r="V209" s="34"/>
      <c r="W209" s="34"/>
      <c r="X209" s="34"/>
      <c r="Y209" s="34"/>
      <c r="Z209" s="34"/>
      <c r="AA209" s="34"/>
      <c r="AB209" s="34"/>
      <c r="AC209" s="34"/>
      <c r="AD209" s="34"/>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row>
    <row r="210" spans="1:66" s="1" customFormat="1" ht="24.75" customHeight="1" x14ac:dyDescent="0.5">
      <c r="A210" s="46" t="s">
        <v>209</v>
      </c>
      <c r="B210" s="46" t="s">
        <v>4</v>
      </c>
      <c r="C210" s="57" t="s">
        <v>709</v>
      </c>
      <c r="D210" s="58">
        <v>210</v>
      </c>
      <c r="E210" s="18" t="str">
        <f t="shared" si="7"/>
        <v>Member_Eligibility+ERISA_Ind</v>
      </c>
      <c r="F210" s="44"/>
      <c r="G210" s="30" t="s">
        <v>784</v>
      </c>
      <c r="H210" s="9" t="s">
        <v>7</v>
      </c>
      <c r="I210" s="7" t="s">
        <v>714</v>
      </c>
      <c r="J210" s="45" t="s">
        <v>720</v>
      </c>
      <c r="K210" s="7" t="s">
        <v>255</v>
      </c>
      <c r="L210" s="7">
        <v>1</v>
      </c>
      <c r="M210" s="34"/>
      <c r="N210" s="34"/>
      <c r="O210" s="34"/>
      <c r="P210" s="34"/>
      <c r="Q210" s="34"/>
      <c r="R210" s="34"/>
      <c r="S210" s="34"/>
      <c r="T210" s="34"/>
      <c r="U210" s="34"/>
      <c r="V210" s="34"/>
      <c r="W210" s="34"/>
      <c r="X210" s="34"/>
      <c r="Y210" s="34"/>
      <c r="Z210" s="34"/>
      <c r="AA210" s="34"/>
      <c r="AB210" s="34"/>
      <c r="AC210" s="34"/>
      <c r="AD210" s="34"/>
      <c r="AE210" s="34"/>
      <c r="AF210" s="34"/>
      <c r="AG210" s="34"/>
      <c r="AH210" s="34"/>
      <c r="AI210" s="34"/>
      <c r="AJ210" s="34"/>
      <c r="AK210" s="34"/>
      <c r="AL210" s="34"/>
      <c r="AM210" s="34"/>
      <c r="AN210" s="34"/>
      <c r="AO210" s="34"/>
      <c r="AP210" s="34"/>
      <c r="AQ210" s="34"/>
      <c r="AR210" s="34"/>
      <c r="AS210" s="34"/>
      <c r="AT210" s="34"/>
      <c r="AU210" s="34"/>
      <c r="AV210" s="34"/>
      <c r="AW210" s="34"/>
      <c r="AX210" s="34"/>
      <c r="AY210" s="34"/>
      <c r="AZ210" s="34"/>
      <c r="BA210" s="34"/>
      <c r="BB210" s="34"/>
      <c r="BC210" s="34"/>
      <c r="BD210" s="34"/>
      <c r="BE210" s="34"/>
      <c r="BF210" s="34"/>
      <c r="BG210" s="34"/>
      <c r="BH210" s="34"/>
      <c r="BI210" s="34"/>
      <c r="BJ210" s="34"/>
      <c r="BK210" s="34"/>
      <c r="BL210" s="34"/>
      <c r="BM210" s="34"/>
      <c r="BN210" s="34"/>
    </row>
    <row r="211" spans="1:66" s="1" customFormat="1" ht="24.75" customHeight="1" x14ac:dyDescent="0.5">
      <c r="A211" s="46" t="s">
        <v>209</v>
      </c>
      <c r="B211" s="47" t="s">
        <v>4</v>
      </c>
      <c r="C211" s="57" t="s">
        <v>552</v>
      </c>
      <c r="D211" s="58">
        <v>211</v>
      </c>
      <c r="E211" s="18" t="str">
        <f t="shared" si="7"/>
        <v>Member_Eligibility+Exchange_Offering</v>
      </c>
      <c r="F211" s="44"/>
      <c r="G211" s="30" t="s">
        <v>784</v>
      </c>
      <c r="H211" s="9" t="s">
        <v>7</v>
      </c>
      <c r="I211" s="7"/>
      <c r="J211" s="7" t="s">
        <v>571</v>
      </c>
      <c r="K211" s="7" t="s">
        <v>244</v>
      </c>
      <c r="L211" s="7">
        <v>2</v>
      </c>
      <c r="M211" s="34"/>
      <c r="N211" s="34"/>
      <c r="O211" s="34"/>
      <c r="P211" s="34"/>
      <c r="Q211" s="34"/>
      <c r="R211" s="34"/>
      <c r="S211" s="34"/>
      <c r="T211" s="34"/>
      <c r="U211" s="34"/>
      <c r="V211" s="34"/>
      <c r="W211" s="34"/>
      <c r="X211" s="34"/>
      <c r="Y211" s="34"/>
      <c r="Z211" s="34"/>
      <c r="AA211" s="34"/>
      <c r="AB211" s="34"/>
      <c r="AC211" s="34"/>
      <c r="AD211" s="34"/>
      <c r="AE211" s="34"/>
      <c r="AF211" s="34"/>
      <c r="AG211" s="34"/>
      <c r="AH211" s="34"/>
      <c r="AI211" s="34"/>
      <c r="AJ211" s="34"/>
      <c r="AK211" s="34"/>
      <c r="AL211" s="34"/>
      <c r="AM211" s="34"/>
      <c r="AN211" s="34"/>
      <c r="AO211" s="34"/>
      <c r="AP211" s="34"/>
      <c r="AQ211" s="34"/>
      <c r="AR211" s="34"/>
      <c r="AS211" s="34"/>
      <c r="AT211" s="34"/>
      <c r="AU211" s="34"/>
      <c r="AV211" s="34"/>
      <c r="AW211" s="34"/>
      <c r="AX211" s="34"/>
      <c r="AY211" s="34"/>
      <c r="AZ211" s="34"/>
      <c r="BA211" s="34"/>
      <c r="BB211" s="34"/>
      <c r="BC211" s="34"/>
      <c r="BD211" s="34"/>
      <c r="BE211" s="34"/>
      <c r="BF211" s="34"/>
      <c r="BG211" s="34"/>
      <c r="BH211" s="34"/>
      <c r="BI211" s="34"/>
      <c r="BJ211" s="34"/>
      <c r="BK211" s="34"/>
      <c r="BL211" s="34"/>
      <c r="BM211" s="34"/>
      <c r="BN211" s="34"/>
    </row>
    <row r="212" spans="1:66" s="1" customFormat="1" ht="24.75" customHeight="1" x14ac:dyDescent="0.5">
      <c r="A212" s="46" t="s">
        <v>209</v>
      </c>
      <c r="B212" s="46" t="s">
        <v>4</v>
      </c>
      <c r="C212" s="57" t="s">
        <v>556</v>
      </c>
      <c r="D212" s="58">
        <v>212</v>
      </c>
      <c r="E212" s="18" t="str">
        <f t="shared" si="7"/>
        <v>Member_Eligibility+Grandfather_Status</v>
      </c>
      <c r="F212" s="44"/>
      <c r="G212" s="30" t="s">
        <v>784</v>
      </c>
      <c r="H212" s="9" t="s">
        <v>7</v>
      </c>
      <c r="I212" s="7"/>
      <c r="J212" s="7" t="s">
        <v>574</v>
      </c>
      <c r="K212" s="7" t="s">
        <v>244</v>
      </c>
      <c r="L212" s="7">
        <v>1</v>
      </c>
      <c r="M212" s="34"/>
      <c r="N212" s="34"/>
      <c r="O212" s="34"/>
      <c r="P212" s="34"/>
      <c r="Q212" s="34"/>
      <c r="R212" s="34"/>
      <c r="S212" s="34"/>
      <c r="T212" s="34"/>
      <c r="U212" s="34"/>
      <c r="V212" s="34"/>
      <c r="W212" s="34"/>
      <c r="X212" s="34"/>
      <c r="Y212" s="34"/>
      <c r="Z212" s="34"/>
      <c r="AA212" s="34"/>
      <c r="AB212" s="34"/>
      <c r="AC212" s="34"/>
      <c r="AD212" s="34"/>
      <c r="AE212" s="34"/>
      <c r="AF212" s="34"/>
      <c r="AG212" s="34"/>
      <c r="AH212" s="34"/>
      <c r="AI212" s="34"/>
      <c r="AJ212" s="34"/>
      <c r="AK212" s="34"/>
      <c r="AL212" s="34"/>
      <c r="AM212" s="34"/>
      <c r="AN212" s="34"/>
      <c r="AO212" s="34"/>
      <c r="AP212" s="34"/>
      <c r="AQ212" s="34"/>
      <c r="AR212" s="34"/>
      <c r="AS212" s="34"/>
      <c r="AT212" s="34"/>
      <c r="AU212" s="34"/>
      <c r="AV212" s="34"/>
      <c r="AW212" s="34"/>
      <c r="AX212" s="34"/>
      <c r="AY212" s="34"/>
      <c r="AZ212" s="34"/>
      <c r="BA212" s="34"/>
      <c r="BB212" s="34"/>
      <c r="BC212" s="34"/>
      <c r="BD212" s="34"/>
      <c r="BE212" s="34"/>
      <c r="BF212" s="34"/>
      <c r="BG212" s="34"/>
      <c r="BH212" s="34"/>
      <c r="BI212" s="34"/>
      <c r="BJ212" s="34"/>
      <c r="BK212" s="34"/>
      <c r="BL212" s="34"/>
      <c r="BM212" s="34"/>
      <c r="BN212" s="34"/>
    </row>
    <row r="213" spans="1:66" s="1" customFormat="1" ht="24.75" customHeight="1" x14ac:dyDescent="0.5">
      <c r="A213" s="46" t="s">
        <v>209</v>
      </c>
      <c r="B213" s="46" t="s">
        <v>4</v>
      </c>
      <c r="C213" s="57" t="s">
        <v>553</v>
      </c>
      <c r="D213" s="58">
        <v>213</v>
      </c>
      <c r="E213" s="18" t="str">
        <f t="shared" si="7"/>
        <v>Member_Eligibility+Group_Size</v>
      </c>
      <c r="F213" s="44"/>
      <c r="G213" s="30" t="s">
        <v>784</v>
      </c>
      <c r="H213" s="9" t="s">
        <v>7</v>
      </c>
      <c r="I213" s="7"/>
      <c r="J213" s="7" t="s">
        <v>575</v>
      </c>
      <c r="K213" s="7" t="s">
        <v>244</v>
      </c>
      <c r="L213" s="7">
        <v>2</v>
      </c>
      <c r="M213" s="34"/>
      <c r="N213" s="34"/>
      <c r="O213" s="34"/>
      <c r="P213" s="34"/>
      <c r="Q213" s="34"/>
      <c r="R213" s="34"/>
      <c r="S213" s="34"/>
      <c r="T213" s="34"/>
      <c r="U213" s="34"/>
      <c r="V213" s="34"/>
      <c r="W213" s="34"/>
      <c r="X213" s="34"/>
      <c r="Y213" s="34"/>
      <c r="Z213" s="34"/>
      <c r="AA213" s="34"/>
      <c r="AB213" s="34"/>
      <c r="AC213" s="34"/>
      <c r="AD213" s="34"/>
      <c r="AE213" s="34"/>
      <c r="AF213" s="34"/>
      <c r="AG213" s="34"/>
      <c r="AH213" s="34"/>
      <c r="AI213" s="34"/>
      <c r="AJ213" s="34"/>
      <c r="AK213" s="34"/>
      <c r="AL213" s="34"/>
      <c r="AM213" s="34"/>
      <c r="AN213" s="34"/>
      <c r="AO213" s="34"/>
      <c r="AP213" s="34"/>
      <c r="AQ213" s="34"/>
      <c r="AR213" s="34"/>
      <c r="AS213" s="34"/>
      <c r="AT213" s="34"/>
      <c r="AU213" s="34"/>
      <c r="AV213" s="34"/>
      <c r="AW213" s="34"/>
      <c r="AX213" s="34"/>
      <c r="AY213" s="34"/>
      <c r="AZ213" s="34"/>
      <c r="BA213" s="34"/>
      <c r="BB213" s="34"/>
      <c r="BC213" s="34"/>
      <c r="BD213" s="34"/>
      <c r="BE213" s="34"/>
      <c r="BF213" s="34"/>
      <c r="BG213" s="34"/>
      <c r="BH213" s="34"/>
      <c r="BI213" s="34"/>
      <c r="BJ213" s="34"/>
      <c r="BK213" s="34"/>
      <c r="BL213" s="34"/>
      <c r="BM213" s="34"/>
      <c r="BN213" s="34"/>
    </row>
    <row r="214" spans="1:66" s="1" customFormat="1" ht="24.75" customHeight="1" x14ac:dyDescent="0.5">
      <c r="A214" s="46" t="s">
        <v>209</v>
      </c>
      <c r="B214" s="46" t="s">
        <v>4</v>
      </c>
      <c r="C214" s="57" t="s">
        <v>767</v>
      </c>
      <c r="D214" s="58">
        <v>214</v>
      </c>
      <c r="E214" s="18" t="str">
        <f t="shared" si="7"/>
        <v>Member_Eligibility+High_Deductible_Health_Savings_Account_Plan</v>
      </c>
      <c r="F214" s="44"/>
      <c r="G214" s="30" t="s">
        <v>784</v>
      </c>
      <c r="H214" s="9" t="s">
        <v>7</v>
      </c>
      <c r="I214" s="7"/>
      <c r="J214" s="7" t="s">
        <v>566</v>
      </c>
      <c r="K214" s="7" t="s">
        <v>244</v>
      </c>
      <c r="L214" s="7">
        <v>1</v>
      </c>
      <c r="M214" s="34"/>
      <c r="N214" s="34"/>
      <c r="O214" s="34"/>
      <c r="P214" s="34"/>
      <c r="Q214" s="34"/>
      <c r="R214" s="34"/>
      <c r="S214" s="34"/>
      <c r="T214" s="34"/>
      <c r="U214" s="34"/>
      <c r="V214" s="34"/>
      <c r="W214" s="34"/>
      <c r="X214" s="34"/>
      <c r="Y214" s="34"/>
      <c r="Z214" s="34"/>
      <c r="AA214" s="34"/>
      <c r="AB214" s="34"/>
      <c r="AC214" s="34"/>
      <c r="AD214" s="34"/>
      <c r="AE214" s="34"/>
      <c r="AF214" s="34"/>
      <c r="AG214" s="34"/>
      <c r="AH214" s="34"/>
      <c r="AI214" s="34"/>
      <c r="AJ214" s="34"/>
      <c r="AK214" s="34"/>
      <c r="AL214" s="34"/>
      <c r="AM214" s="34"/>
      <c r="AN214" s="34"/>
      <c r="AO214" s="34"/>
      <c r="AP214" s="34"/>
      <c r="AQ214" s="34"/>
      <c r="AR214" s="34"/>
      <c r="AS214" s="34"/>
      <c r="AT214" s="34"/>
      <c r="AU214" s="34"/>
      <c r="AV214" s="34"/>
      <c r="AW214" s="34"/>
      <c r="AX214" s="34"/>
      <c r="AY214" s="34"/>
      <c r="AZ214" s="34"/>
      <c r="BA214" s="34"/>
      <c r="BB214" s="34"/>
      <c r="BC214" s="34"/>
      <c r="BD214" s="34"/>
      <c r="BE214" s="34"/>
      <c r="BF214" s="34"/>
      <c r="BG214" s="34"/>
      <c r="BH214" s="34"/>
      <c r="BI214" s="34"/>
      <c r="BJ214" s="34"/>
      <c r="BK214" s="34"/>
      <c r="BL214" s="34"/>
      <c r="BM214" s="34"/>
      <c r="BN214" s="34"/>
    </row>
    <row r="215" spans="1:66" s="1" customFormat="1" ht="24.75" customHeight="1" x14ac:dyDescent="0.5">
      <c r="A215" s="47" t="s">
        <v>209</v>
      </c>
      <c r="B215" s="46" t="s">
        <v>4</v>
      </c>
      <c r="C215" s="57" t="s">
        <v>555</v>
      </c>
      <c r="D215" s="58">
        <v>215</v>
      </c>
      <c r="E215" s="18" t="str">
        <f t="shared" si="7"/>
        <v>Member_Eligibility+Metallic_Value</v>
      </c>
      <c r="F215" s="44"/>
      <c r="G215" s="30" t="s">
        <v>784</v>
      </c>
      <c r="H215" s="9" t="s">
        <v>7</v>
      </c>
      <c r="I215" s="7"/>
      <c r="J215" s="7" t="s">
        <v>588</v>
      </c>
      <c r="K215" s="7" t="s">
        <v>245</v>
      </c>
      <c r="L215" s="7">
        <v>2</v>
      </c>
      <c r="M215" s="34"/>
      <c r="N215" s="34"/>
      <c r="O215" s="34"/>
      <c r="P215" s="34"/>
      <c r="Q215" s="34"/>
      <c r="R215" s="34"/>
      <c r="S215" s="34"/>
      <c r="T215" s="34"/>
      <c r="U215" s="34"/>
      <c r="V215" s="34"/>
      <c r="W215" s="34"/>
      <c r="X215" s="34"/>
      <c r="Y215" s="34"/>
      <c r="Z215" s="34"/>
      <c r="AA215" s="34"/>
      <c r="AB215" s="34"/>
      <c r="AC215" s="34"/>
      <c r="AD215" s="34"/>
      <c r="AE215" s="34"/>
      <c r="AF215" s="34"/>
      <c r="AG215" s="34"/>
      <c r="AH215" s="34"/>
      <c r="AI215" s="34"/>
      <c r="AJ215" s="34"/>
      <c r="AK215" s="34"/>
      <c r="AL215" s="34"/>
      <c r="AM215" s="34"/>
      <c r="AN215" s="34"/>
      <c r="AO215" s="34"/>
      <c r="AP215" s="34"/>
      <c r="AQ215" s="34"/>
      <c r="AR215" s="34"/>
      <c r="AS215" s="34"/>
      <c r="AT215" s="34"/>
      <c r="AU215" s="34"/>
      <c r="AV215" s="34"/>
      <c r="AW215" s="34"/>
      <c r="AX215" s="34"/>
      <c r="AY215" s="34"/>
      <c r="AZ215" s="34"/>
      <c r="BA215" s="34"/>
      <c r="BB215" s="34"/>
      <c r="BC215" s="34"/>
      <c r="BD215" s="34"/>
      <c r="BE215" s="34"/>
      <c r="BF215" s="34"/>
      <c r="BG215" s="34"/>
      <c r="BH215" s="34"/>
      <c r="BI215" s="34"/>
      <c r="BJ215" s="34"/>
      <c r="BK215" s="34"/>
      <c r="BL215" s="34"/>
      <c r="BM215" s="34"/>
      <c r="BN215" s="34"/>
    </row>
    <row r="216" spans="1:66" s="1" customFormat="1" ht="24.75" customHeight="1" x14ac:dyDescent="0.5">
      <c r="A216" s="47" t="s">
        <v>209</v>
      </c>
      <c r="B216" s="46" t="s">
        <v>4</v>
      </c>
      <c r="C216" s="57" t="s">
        <v>565</v>
      </c>
      <c r="D216" s="58">
        <v>216</v>
      </c>
      <c r="E216" s="18" t="str">
        <f t="shared" si="7"/>
        <v>Member_Eligibility+Metallic_Value_Desc</v>
      </c>
      <c r="F216" s="44" t="str">
        <f>IF(G215="","","X")</f>
        <v>X</v>
      </c>
      <c r="G216" s="30" t="s">
        <v>784</v>
      </c>
      <c r="H216" s="9" t="s">
        <v>7</v>
      </c>
      <c r="I216" s="7"/>
      <c r="J216" s="7" t="s">
        <v>585</v>
      </c>
      <c r="K216" s="7" t="s">
        <v>244</v>
      </c>
      <c r="L216" s="7">
        <v>255</v>
      </c>
      <c r="M216" s="34"/>
      <c r="N216" s="34"/>
      <c r="O216" s="34"/>
      <c r="P216" s="34"/>
      <c r="Q216" s="34"/>
      <c r="R216" s="34"/>
      <c r="S216" s="34"/>
      <c r="T216" s="34"/>
      <c r="U216" s="34"/>
      <c r="V216" s="34"/>
      <c r="W216" s="34"/>
      <c r="X216" s="34"/>
      <c r="Y216" s="34"/>
      <c r="Z216" s="34"/>
      <c r="AA216" s="34"/>
      <c r="AB216" s="34"/>
      <c r="AC216" s="34"/>
      <c r="AD216" s="34"/>
      <c r="AE216" s="34"/>
      <c r="AF216" s="34"/>
      <c r="AG216" s="34"/>
      <c r="AH216" s="34"/>
      <c r="AI216" s="34"/>
      <c r="AJ216" s="34"/>
      <c r="AK216" s="34"/>
      <c r="AL216" s="34"/>
      <c r="AM216" s="34"/>
      <c r="AN216" s="34"/>
      <c r="AO216" s="34"/>
      <c r="AP216" s="34"/>
      <c r="AQ216" s="34"/>
      <c r="AR216" s="34"/>
      <c r="AS216" s="34"/>
      <c r="AT216" s="34"/>
      <c r="AU216" s="34"/>
      <c r="AV216" s="34"/>
      <c r="AW216" s="34"/>
      <c r="AX216" s="34"/>
      <c r="AY216" s="34"/>
      <c r="AZ216" s="34"/>
      <c r="BA216" s="34"/>
      <c r="BB216" s="34"/>
      <c r="BC216" s="34"/>
      <c r="BD216" s="34"/>
      <c r="BE216" s="34"/>
      <c r="BF216" s="34"/>
      <c r="BG216" s="34"/>
      <c r="BH216" s="34"/>
      <c r="BI216" s="34"/>
      <c r="BJ216" s="34"/>
      <c r="BK216" s="34"/>
      <c r="BL216" s="34"/>
      <c r="BM216" s="34"/>
      <c r="BN216" s="34"/>
    </row>
    <row r="217" spans="1:66" s="1" customFormat="1" ht="24.75" customHeight="1" x14ac:dyDescent="0.5">
      <c r="A217" s="47" t="s">
        <v>209</v>
      </c>
      <c r="B217" s="46" t="s">
        <v>4</v>
      </c>
      <c r="C217" s="57" t="s">
        <v>580</v>
      </c>
      <c r="D217" s="58">
        <v>217</v>
      </c>
      <c r="E217" s="18" t="str">
        <f t="shared" si="7"/>
        <v>Member_Eligibility+Risk_Basis</v>
      </c>
      <c r="F217" s="44"/>
      <c r="G217" s="30" t="s">
        <v>784</v>
      </c>
      <c r="H217" s="9" t="s">
        <v>7</v>
      </c>
      <c r="I217" s="7"/>
      <c r="J217" s="7" t="s">
        <v>581</v>
      </c>
      <c r="K217" s="7" t="s">
        <v>244</v>
      </c>
      <c r="L217" s="7">
        <v>1</v>
      </c>
      <c r="M217" s="34"/>
      <c r="N217" s="34"/>
      <c r="O217" s="34"/>
      <c r="P217" s="34"/>
      <c r="Q217" s="34"/>
      <c r="R217" s="34"/>
      <c r="S217" s="34"/>
      <c r="T217" s="34"/>
      <c r="U217" s="34"/>
      <c r="V217" s="34"/>
      <c r="W217" s="34"/>
      <c r="X217" s="34"/>
      <c r="Y217" s="34"/>
      <c r="Z217" s="34"/>
      <c r="AA217" s="34"/>
      <c r="AB217" s="34"/>
      <c r="AC217" s="34"/>
      <c r="AD217" s="34"/>
      <c r="AE217" s="34"/>
      <c r="AF217" s="34"/>
      <c r="AG217" s="34"/>
      <c r="AH217" s="34"/>
      <c r="AI217" s="34"/>
      <c r="AJ217" s="34"/>
      <c r="AK217" s="34"/>
      <c r="AL217" s="34"/>
      <c r="AM217" s="34"/>
      <c r="AN217" s="34"/>
      <c r="AO217" s="34"/>
      <c r="AP217" s="34"/>
      <c r="AQ217" s="34"/>
      <c r="AR217" s="34"/>
      <c r="AS217" s="34"/>
      <c r="AT217" s="34"/>
      <c r="AU217" s="34"/>
      <c r="AV217" s="34"/>
      <c r="AW217" s="34"/>
      <c r="AX217" s="34"/>
      <c r="AY217" s="34"/>
      <c r="AZ217" s="34"/>
      <c r="BA217" s="34"/>
      <c r="BB217" s="34"/>
      <c r="BC217" s="34"/>
      <c r="BD217" s="34"/>
      <c r="BE217" s="34"/>
      <c r="BF217" s="34"/>
      <c r="BG217" s="34"/>
      <c r="BH217" s="34"/>
      <c r="BI217" s="34"/>
      <c r="BJ217" s="34"/>
      <c r="BK217" s="34"/>
      <c r="BL217" s="34"/>
      <c r="BM217" s="34"/>
      <c r="BN217" s="34"/>
    </row>
    <row r="218" spans="1:66" ht="24.75" customHeight="1" x14ac:dyDescent="0.5">
      <c r="A218" s="46" t="s">
        <v>209</v>
      </c>
      <c r="B218" s="46" t="s">
        <v>4</v>
      </c>
      <c r="C218" s="57" t="s">
        <v>554</v>
      </c>
      <c r="D218" s="58">
        <v>218</v>
      </c>
      <c r="E218" s="18" t="str">
        <f t="shared" si="7"/>
        <v>Member_Eligibility+Acturarial_Value</v>
      </c>
      <c r="F218" s="44"/>
      <c r="G218" s="30" t="s">
        <v>784</v>
      </c>
      <c r="H218" s="9" t="s">
        <v>7</v>
      </c>
      <c r="I218" s="7"/>
      <c r="J218" s="7" t="s">
        <v>589</v>
      </c>
      <c r="K218" s="7" t="s">
        <v>246</v>
      </c>
      <c r="L218" s="7">
        <v>18</v>
      </c>
    </row>
    <row r="219" spans="1:66" s="1" customFormat="1" ht="24.75" customHeight="1" x14ac:dyDescent="0.5">
      <c r="A219" s="47" t="s">
        <v>106</v>
      </c>
      <c r="B219" s="47" t="s">
        <v>11</v>
      </c>
      <c r="C219" s="57" t="s">
        <v>74</v>
      </c>
      <c r="D219" s="58">
        <v>219</v>
      </c>
      <c r="E219" s="18" t="str">
        <f t="shared" si="7"/>
        <v>Member+Member_ID</v>
      </c>
      <c r="F219" s="44" t="str">
        <f t="array" ref="F219">IF(AND($G$219:$G$225="",$G$227:$G$240="",G6="",G71="",G185="",G265="",G305="",G341="",G386=""),"","X")</f>
        <v>X</v>
      </c>
      <c r="G219" s="30" t="s">
        <v>784</v>
      </c>
      <c r="H219" s="9" t="s">
        <v>7</v>
      </c>
      <c r="I219" s="7" t="s">
        <v>120</v>
      </c>
      <c r="J219" s="7" t="s">
        <v>551</v>
      </c>
      <c r="K219" s="7" t="s">
        <v>245</v>
      </c>
      <c r="L219" s="7">
        <v>19</v>
      </c>
      <c r="M219" s="34"/>
      <c r="N219" s="34"/>
      <c r="O219" s="34"/>
      <c r="P219" s="34"/>
      <c r="Q219" s="34"/>
      <c r="R219" s="34"/>
      <c r="S219" s="34"/>
      <c r="T219" s="34"/>
      <c r="U219" s="34"/>
      <c r="V219" s="34"/>
      <c r="W219" s="34"/>
      <c r="X219" s="34"/>
      <c r="Y219" s="34"/>
      <c r="Z219" s="34"/>
      <c r="AA219" s="34"/>
      <c r="AB219" s="34"/>
      <c r="AC219" s="34"/>
      <c r="AD219" s="34"/>
      <c r="AE219" s="34"/>
      <c r="AF219" s="34"/>
      <c r="AG219" s="34"/>
      <c r="AH219" s="34"/>
      <c r="AI219" s="34"/>
      <c r="AJ219" s="34"/>
      <c r="AK219" s="34"/>
      <c r="AL219" s="34"/>
      <c r="AM219" s="34"/>
      <c r="AN219" s="34"/>
      <c r="AO219" s="34"/>
      <c r="AP219" s="34"/>
      <c r="AQ219" s="34"/>
      <c r="AR219" s="34"/>
      <c r="AS219" s="34"/>
      <c r="AT219" s="34"/>
      <c r="AU219" s="34"/>
      <c r="AV219" s="34"/>
      <c r="AW219" s="34"/>
      <c r="AX219" s="34"/>
      <c r="AY219" s="34"/>
      <c r="AZ219" s="34"/>
      <c r="BA219" s="34"/>
      <c r="BB219" s="34"/>
      <c r="BC219" s="34"/>
      <c r="BD219" s="34"/>
      <c r="BE219" s="34"/>
      <c r="BF219" s="34"/>
      <c r="BG219" s="34"/>
      <c r="BH219" s="34"/>
      <c r="BI219" s="34"/>
      <c r="BJ219" s="34"/>
      <c r="BK219" s="34"/>
      <c r="BL219" s="34"/>
      <c r="BM219" s="34"/>
      <c r="BN219" s="34"/>
    </row>
    <row r="220" spans="1:66" s="32" customFormat="1" ht="24.75" customHeight="1" x14ac:dyDescent="0.5">
      <c r="A220" s="46" t="s">
        <v>106</v>
      </c>
      <c r="B220" s="47" t="s">
        <v>16</v>
      </c>
      <c r="C220" s="57" t="s">
        <v>117</v>
      </c>
      <c r="D220" s="58">
        <v>220</v>
      </c>
      <c r="E220" s="18" t="str">
        <f t="shared" si="7"/>
        <v>Member+Member_DOB</v>
      </c>
      <c r="F220" s="44"/>
      <c r="G220" s="30" t="s">
        <v>784</v>
      </c>
      <c r="H220" s="9" t="s">
        <v>5</v>
      </c>
      <c r="I220" s="7"/>
      <c r="J220" s="7" t="s">
        <v>489</v>
      </c>
      <c r="K220" s="7" t="s">
        <v>16</v>
      </c>
      <c r="L220" s="7">
        <v>10</v>
      </c>
      <c r="M220" s="34"/>
      <c r="N220" s="34"/>
      <c r="O220" s="34"/>
      <c r="P220" s="34"/>
      <c r="Q220" s="34"/>
      <c r="R220" s="34"/>
      <c r="S220" s="34"/>
      <c r="T220" s="34"/>
      <c r="U220" s="34"/>
      <c r="V220" s="34"/>
      <c r="W220" s="34"/>
      <c r="X220" s="34"/>
      <c r="Y220" s="34"/>
      <c r="Z220" s="34"/>
      <c r="AA220" s="34"/>
      <c r="AB220" s="34"/>
      <c r="AC220" s="34"/>
      <c r="AD220" s="34"/>
      <c r="AE220" s="34"/>
      <c r="AF220" s="34"/>
      <c r="AG220" s="34"/>
      <c r="AH220" s="34"/>
      <c r="AI220" s="34"/>
      <c r="AJ220" s="34"/>
      <c r="AK220" s="34"/>
      <c r="AL220" s="34"/>
      <c r="AM220" s="34"/>
      <c r="AN220" s="34"/>
      <c r="AO220" s="34"/>
      <c r="AP220" s="34"/>
      <c r="AQ220" s="34"/>
      <c r="AR220" s="34"/>
      <c r="AS220" s="34"/>
      <c r="AT220" s="34"/>
      <c r="AU220" s="34"/>
      <c r="AV220" s="34"/>
      <c r="AW220" s="34"/>
      <c r="AX220" s="34"/>
      <c r="AY220" s="34"/>
      <c r="AZ220" s="34"/>
      <c r="BA220" s="34"/>
      <c r="BB220" s="34"/>
      <c r="BC220" s="34"/>
      <c r="BD220" s="34"/>
      <c r="BE220" s="34"/>
      <c r="BF220" s="34"/>
      <c r="BG220" s="34"/>
      <c r="BH220" s="34"/>
      <c r="BI220" s="34"/>
      <c r="BJ220" s="34"/>
      <c r="BK220" s="34"/>
      <c r="BL220" s="34"/>
      <c r="BM220" s="34"/>
      <c r="BN220" s="34"/>
    </row>
    <row r="221" spans="1:66" s="35" customFormat="1" ht="24.75" customHeight="1" x14ac:dyDescent="0.5">
      <c r="A221" s="46" t="s">
        <v>106</v>
      </c>
      <c r="B221" s="46" t="s">
        <v>16</v>
      </c>
      <c r="C221" s="57" t="s">
        <v>226</v>
      </c>
      <c r="D221" s="58">
        <v>221</v>
      </c>
      <c r="E221" s="18" t="str">
        <f t="shared" si="7"/>
        <v>Member+Member_DOB_Day</v>
      </c>
      <c r="F221" s="44"/>
      <c r="G221" s="30"/>
      <c r="H221" s="9" t="s">
        <v>5</v>
      </c>
      <c r="I221" s="7" t="s">
        <v>239</v>
      </c>
      <c r="J221" s="7" t="s">
        <v>490</v>
      </c>
      <c r="K221" s="7" t="s">
        <v>245</v>
      </c>
      <c r="L221" s="7">
        <v>19</v>
      </c>
      <c r="M221" s="34"/>
      <c r="N221" s="34"/>
      <c r="O221" s="34"/>
      <c r="P221" s="34"/>
      <c r="Q221" s="34"/>
      <c r="R221" s="34"/>
      <c r="S221" s="34"/>
      <c r="T221" s="34"/>
      <c r="U221" s="34"/>
      <c r="V221" s="34"/>
      <c r="W221" s="34"/>
      <c r="X221" s="34"/>
      <c r="Y221" s="34"/>
      <c r="Z221" s="34"/>
      <c r="AA221" s="34"/>
      <c r="AB221" s="34"/>
      <c r="AC221" s="34"/>
      <c r="AD221" s="34"/>
      <c r="AE221" s="34"/>
      <c r="AF221" s="34"/>
      <c r="AG221" s="34"/>
      <c r="AH221" s="34"/>
      <c r="AI221" s="34"/>
      <c r="AJ221" s="34"/>
      <c r="AK221" s="34"/>
      <c r="AL221" s="34"/>
      <c r="AM221" s="34"/>
      <c r="AN221" s="34"/>
      <c r="AO221" s="34"/>
      <c r="AP221" s="34"/>
      <c r="AQ221" s="34"/>
      <c r="AR221" s="34"/>
      <c r="AS221" s="34"/>
      <c r="AT221" s="34"/>
      <c r="AU221" s="34"/>
      <c r="AV221" s="34"/>
      <c r="AW221" s="34"/>
      <c r="AX221" s="34"/>
      <c r="AY221" s="34"/>
      <c r="AZ221" s="34"/>
      <c r="BA221" s="34"/>
      <c r="BB221" s="34"/>
      <c r="BC221" s="34"/>
      <c r="BD221" s="34"/>
      <c r="BE221" s="34"/>
      <c r="BF221" s="34"/>
      <c r="BG221" s="34"/>
      <c r="BH221" s="34"/>
      <c r="BI221" s="34"/>
      <c r="BJ221" s="34"/>
      <c r="BK221" s="34"/>
      <c r="BL221" s="34"/>
      <c r="BM221" s="34"/>
      <c r="BN221" s="34"/>
    </row>
    <row r="222" spans="1:66" s="35" customFormat="1" ht="24.75" customHeight="1" x14ac:dyDescent="0.5">
      <c r="A222" s="46" t="s">
        <v>106</v>
      </c>
      <c r="B222" s="46" t="s">
        <v>16</v>
      </c>
      <c r="C222" s="57" t="s">
        <v>227</v>
      </c>
      <c r="D222" s="58">
        <v>222</v>
      </c>
      <c r="E222" s="18" t="str">
        <f t="shared" si="7"/>
        <v>Member+Member_DOB_Month</v>
      </c>
      <c r="F222" s="44"/>
      <c r="G222" s="30"/>
      <c r="H222" s="9" t="s">
        <v>5</v>
      </c>
      <c r="I222" s="7" t="s">
        <v>239</v>
      </c>
      <c r="J222" s="7" t="s">
        <v>491</v>
      </c>
      <c r="K222" s="7" t="s">
        <v>245</v>
      </c>
      <c r="L222" s="7">
        <v>19</v>
      </c>
      <c r="M222" s="34"/>
      <c r="N222" s="34"/>
      <c r="O222" s="34"/>
      <c r="P222" s="34"/>
      <c r="Q222" s="34"/>
      <c r="R222" s="34"/>
      <c r="S222" s="34"/>
      <c r="T222" s="34"/>
      <c r="U222" s="34"/>
      <c r="V222" s="34"/>
      <c r="W222" s="34"/>
      <c r="X222" s="34"/>
      <c r="Y222" s="3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row>
    <row r="223" spans="1:66" s="1" customFormat="1" ht="24.75" customHeight="1" x14ac:dyDescent="0.5">
      <c r="A223" s="46" t="s">
        <v>106</v>
      </c>
      <c r="B223" s="46" t="s">
        <v>16</v>
      </c>
      <c r="C223" s="57" t="s">
        <v>228</v>
      </c>
      <c r="D223" s="58">
        <v>223</v>
      </c>
      <c r="E223" s="18" t="str">
        <f t="shared" si="7"/>
        <v>Member+Member_DOB_Year</v>
      </c>
      <c r="F223" s="44"/>
      <c r="G223" s="30"/>
      <c r="H223" s="9" t="s">
        <v>7</v>
      </c>
      <c r="I223" s="7" t="s">
        <v>239</v>
      </c>
      <c r="J223" s="7" t="s">
        <v>492</v>
      </c>
      <c r="K223" s="7" t="s">
        <v>245</v>
      </c>
      <c r="L223" s="7">
        <v>19</v>
      </c>
      <c r="M223" s="34"/>
      <c r="N223" s="34"/>
      <c r="O223" s="34"/>
      <c r="P223" s="34"/>
      <c r="Q223" s="34"/>
      <c r="R223" s="34"/>
      <c r="S223" s="34"/>
      <c r="T223" s="34"/>
      <c r="U223" s="34"/>
      <c r="V223" s="34"/>
      <c r="W223" s="34"/>
      <c r="X223" s="34"/>
      <c r="Y223" s="34"/>
      <c r="Z223" s="34"/>
      <c r="AA223" s="34"/>
      <c r="AB223" s="34"/>
      <c r="AC223" s="34"/>
      <c r="AD223" s="34"/>
      <c r="AE223" s="34"/>
      <c r="AF223" s="34"/>
      <c r="AG223" s="34"/>
      <c r="AH223" s="34"/>
      <c r="AI223" s="34"/>
      <c r="AJ223" s="34"/>
      <c r="AK223" s="34"/>
      <c r="AL223" s="34"/>
      <c r="AM223" s="34"/>
      <c r="AN223" s="34"/>
      <c r="AO223" s="34"/>
      <c r="AP223" s="34"/>
      <c r="AQ223" s="34"/>
      <c r="AR223" s="34"/>
      <c r="AS223" s="34"/>
      <c r="AT223" s="34"/>
      <c r="AU223" s="34"/>
      <c r="AV223" s="34"/>
      <c r="AW223" s="34"/>
      <c r="AX223" s="34"/>
      <c r="AY223" s="34"/>
      <c r="AZ223" s="34"/>
      <c r="BA223" s="34"/>
      <c r="BB223" s="34"/>
      <c r="BC223" s="34"/>
      <c r="BD223" s="34"/>
      <c r="BE223" s="34"/>
      <c r="BF223" s="34"/>
      <c r="BG223" s="34"/>
      <c r="BH223" s="34"/>
      <c r="BI223" s="34"/>
      <c r="BJ223" s="34"/>
      <c r="BK223" s="34"/>
      <c r="BL223" s="34"/>
      <c r="BM223" s="34"/>
      <c r="BN223" s="34"/>
    </row>
    <row r="224" spans="1:66" ht="24.75" customHeight="1" x14ac:dyDescent="0.5">
      <c r="A224" s="46" t="s">
        <v>106</v>
      </c>
      <c r="B224" s="47" t="s">
        <v>15</v>
      </c>
      <c r="C224" s="57" t="s">
        <v>115</v>
      </c>
      <c r="D224" s="58">
        <v>224</v>
      </c>
      <c r="E224" s="18" t="str">
        <f t="shared" si="7"/>
        <v>Member+Member_City_Nm</v>
      </c>
      <c r="F224" s="44"/>
      <c r="G224" s="30" t="s">
        <v>784</v>
      </c>
      <c r="H224" s="9" t="s">
        <v>5</v>
      </c>
      <c r="I224" s="7" t="s">
        <v>116</v>
      </c>
      <c r="J224" s="7" t="s">
        <v>274</v>
      </c>
      <c r="K224" s="7" t="s">
        <v>244</v>
      </c>
      <c r="L224" s="7">
        <v>60</v>
      </c>
    </row>
    <row r="225" spans="1:66" s="1" customFormat="1" ht="24.75" customHeight="1" x14ac:dyDescent="0.5">
      <c r="A225" s="46" t="s">
        <v>106</v>
      </c>
      <c r="B225" s="46" t="s">
        <v>15</v>
      </c>
      <c r="C225" s="57" t="s">
        <v>121</v>
      </c>
      <c r="D225" s="58">
        <v>225</v>
      </c>
      <c r="E225" s="18" t="str">
        <f t="shared" si="7"/>
        <v>Member+Member_State_Cd</v>
      </c>
      <c r="F225" s="44"/>
      <c r="G225" s="30" t="s">
        <v>784</v>
      </c>
      <c r="H225" s="9" t="s">
        <v>7</v>
      </c>
      <c r="I225" s="7" t="s">
        <v>122</v>
      </c>
      <c r="J225" s="7" t="s">
        <v>273</v>
      </c>
      <c r="K225" s="7" t="s">
        <v>244</v>
      </c>
      <c r="L225" s="7">
        <v>2</v>
      </c>
      <c r="M225" s="34"/>
      <c r="N225" s="34"/>
      <c r="O225" s="34"/>
      <c r="P225" s="34"/>
      <c r="Q225" s="34"/>
      <c r="R225" s="34"/>
      <c r="S225" s="34"/>
      <c r="T225" s="34"/>
      <c r="U225" s="34"/>
      <c r="V225" s="34"/>
      <c r="W225" s="34"/>
      <c r="X225" s="34"/>
      <c r="Y225" s="34"/>
      <c r="Z225" s="34"/>
      <c r="AA225" s="34"/>
      <c r="AB225" s="34"/>
      <c r="AC225" s="34"/>
      <c r="AD225" s="34"/>
      <c r="AE225" s="34"/>
      <c r="AF225" s="34"/>
      <c r="AG225" s="34"/>
      <c r="AH225" s="34"/>
      <c r="AI225" s="34"/>
      <c r="AJ225" s="34"/>
      <c r="AK225" s="34"/>
      <c r="AL225" s="34"/>
      <c r="AM225" s="34"/>
      <c r="AN225" s="34"/>
      <c r="AO225" s="34"/>
      <c r="AP225" s="34"/>
      <c r="AQ225" s="34"/>
      <c r="AR225" s="34"/>
      <c r="AS225" s="34"/>
      <c r="AT225" s="34"/>
      <c r="AU225" s="34"/>
      <c r="AV225" s="34"/>
      <c r="AW225" s="34"/>
      <c r="AX225" s="34"/>
      <c r="AY225" s="34"/>
      <c r="AZ225" s="34"/>
      <c r="BA225" s="34"/>
      <c r="BB225" s="34"/>
      <c r="BC225" s="34"/>
      <c r="BD225" s="34"/>
      <c r="BE225" s="34"/>
      <c r="BF225" s="34"/>
      <c r="BG225" s="34"/>
      <c r="BH225" s="34"/>
      <c r="BI225" s="34"/>
      <c r="BJ225" s="34"/>
      <c r="BK225" s="34"/>
      <c r="BL225" s="34"/>
      <c r="BM225" s="34"/>
      <c r="BN225" s="34"/>
    </row>
    <row r="226" spans="1:66" s="1" customFormat="1" ht="24.75" customHeight="1" x14ac:dyDescent="0.5">
      <c r="A226" s="46" t="s">
        <v>106</v>
      </c>
      <c r="B226" s="46" t="s">
        <v>15</v>
      </c>
      <c r="C226" s="57" t="s">
        <v>751</v>
      </c>
      <c r="D226" s="58">
        <v>226</v>
      </c>
      <c r="E226" s="18" t="str">
        <f t="shared" si="7"/>
        <v>Member+Member_Street_Address_Cd</v>
      </c>
      <c r="F226" s="44"/>
      <c r="G226" s="48"/>
      <c r="H226" s="9" t="s">
        <v>114</v>
      </c>
      <c r="I226" s="7" t="s">
        <v>123</v>
      </c>
      <c r="J226" s="7" t="s">
        <v>275</v>
      </c>
      <c r="K226" s="7" t="s">
        <v>245</v>
      </c>
      <c r="L226" s="7">
        <v>19</v>
      </c>
      <c r="M226" s="34"/>
      <c r="N226" s="34"/>
      <c r="O226" s="34"/>
      <c r="P226" s="34"/>
      <c r="Q226" s="34"/>
      <c r="R226" s="34"/>
      <c r="S226" s="34"/>
      <c r="T226" s="34"/>
      <c r="U226" s="34"/>
      <c r="V226" s="34"/>
      <c r="W226" s="34"/>
      <c r="X226" s="34"/>
      <c r="Y226" s="34"/>
      <c r="Z226" s="34"/>
      <c r="AA226" s="34"/>
      <c r="AB226" s="34"/>
      <c r="AC226" s="34"/>
      <c r="AD226" s="34"/>
      <c r="AE226" s="34"/>
      <c r="AF226" s="34"/>
      <c r="AG226" s="34"/>
      <c r="AH226" s="34"/>
      <c r="AI226" s="34"/>
      <c r="AJ226" s="34"/>
      <c r="AK226" s="34"/>
      <c r="AL226" s="34"/>
      <c r="AM226" s="34"/>
      <c r="AN226" s="34"/>
      <c r="AO226" s="34"/>
      <c r="AP226" s="34"/>
      <c r="AQ226" s="34"/>
      <c r="AR226" s="34"/>
      <c r="AS226" s="34"/>
      <c r="AT226" s="34"/>
      <c r="AU226" s="34"/>
      <c r="AV226" s="34"/>
      <c r="AW226" s="34"/>
      <c r="AX226" s="34"/>
      <c r="AY226" s="34"/>
      <c r="AZ226" s="34"/>
      <c r="BA226" s="34"/>
      <c r="BB226" s="34"/>
      <c r="BC226" s="34"/>
      <c r="BD226" s="34"/>
      <c r="BE226" s="34"/>
      <c r="BF226" s="34"/>
      <c r="BG226" s="34"/>
      <c r="BH226" s="34"/>
      <c r="BI226" s="34"/>
      <c r="BJ226" s="34"/>
      <c r="BK226" s="34"/>
      <c r="BL226" s="34"/>
      <c r="BM226" s="34"/>
      <c r="BN226" s="34"/>
    </row>
    <row r="227" spans="1:66" s="1" customFormat="1" ht="24.75" customHeight="1" x14ac:dyDescent="0.5">
      <c r="A227" s="46" t="s">
        <v>106</v>
      </c>
      <c r="B227" s="46" t="s">
        <v>15</v>
      </c>
      <c r="C227" s="57" t="s">
        <v>126</v>
      </c>
      <c r="D227" s="58">
        <v>227</v>
      </c>
      <c r="E227" s="18" t="str">
        <f t="shared" si="7"/>
        <v>Member+Member_Zip_Cd</v>
      </c>
      <c r="F227" s="44"/>
      <c r="G227" s="30" t="s">
        <v>784</v>
      </c>
      <c r="H227" s="9" t="s">
        <v>5</v>
      </c>
      <c r="I227" s="7" t="s">
        <v>127</v>
      </c>
      <c r="J227" s="7" t="s">
        <v>276</v>
      </c>
      <c r="K227" s="7" t="s">
        <v>244</v>
      </c>
      <c r="L227" s="7">
        <v>11</v>
      </c>
      <c r="M227" s="34"/>
      <c r="N227" s="34"/>
      <c r="O227" s="34"/>
      <c r="P227" s="34"/>
      <c r="Q227" s="34"/>
      <c r="R227" s="34"/>
      <c r="S227" s="34"/>
      <c r="T227" s="34"/>
      <c r="U227" s="34"/>
      <c r="V227" s="34"/>
      <c r="W227" s="34"/>
      <c r="X227" s="34"/>
      <c r="Y227" s="34"/>
      <c r="Z227" s="34"/>
      <c r="AA227" s="34"/>
      <c r="AB227" s="34"/>
      <c r="AC227" s="34"/>
      <c r="AD227" s="34"/>
      <c r="AE227" s="34"/>
      <c r="AF227" s="34"/>
      <c r="AG227" s="34"/>
      <c r="AH227" s="34"/>
      <c r="AI227" s="34"/>
      <c r="AJ227" s="34"/>
      <c r="AK227" s="34"/>
      <c r="AL227" s="34"/>
      <c r="AM227" s="34"/>
      <c r="AN227" s="34"/>
      <c r="AO227" s="34"/>
      <c r="AP227" s="34"/>
      <c r="AQ227" s="34"/>
      <c r="AR227" s="34"/>
      <c r="AS227" s="34"/>
      <c r="AT227" s="34"/>
      <c r="AU227" s="34"/>
      <c r="AV227" s="34"/>
      <c r="AW227" s="34"/>
      <c r="AX227" s="34"/>
      <c r="AY227" s="34"/>
      <c r="AZ227" s="34"/>
      <c r="BA227" s="34"/>
      <c r="BB227" s="34"/>
      <c r="BC227" s="34"/>
      <c r="BD227" s="34"/>
      <c r="BE227" s="34"/>
      <c r="BF227" s="34"/>
      <c r="BG227" s="34"/>
      <c r="BH227" s="34"/>
      <c r="BI227" s="34"/>
      <c r="BJ227" s="34"/>
      <c r="BK227" s="34"/>
      <c r="BL227" s="34"/>
      <c r="BM227" s="34"/>
      <c r="BN227" s="34"/>
    </row>
    <row r="228" spans="1:66" s="1" customFormat="1" ht="24.75" customHeight="1" x14ac:dyDescent="0.5">
      <c r="A228" s="46" t="s">
        <v>106</v>
      </c>
      <c r="B228" s="46" t="s">
        <v>15</v>
      </c>
      <c r="C228" s="57" t="s">
        <v>128</v>
      </c>
      <c r="D228" s="58">
        <v>228</v>
      </c>
      <c r="E228" s="18" t="str">
        <f t="shared" si="7"/>
        <v>Member+Member_Zip_Cd_3_Digit</v>
      </c>
      <c r="F228" s="44"/>
      <c r="G228" s="30" t="s">
        <v>784</v>
      </c>
      <c r="H228" s="9" t="s">
        <v>7</v>
      </c>
      <c r="I228" s="7" t="s">
        <v>127</v>
      </c>
      <c r="J228" s="7" t="s">
        <v>493</v>
      </c>
      <c r="K228" s="7" t="s">
        <v>244</v>
      </c>
      <c r="L228" s="7">
        <v>11</v>
      </c>
      <c r="M228" s="34"/>
      <c r="N228" s="34"/>
      <c r="O228" s="34"/>
      <c r="P228" s="34"/>
      <c r="Q228" s="34"/>
      <c r="R228" s="34"/>
      <c r="S228" s="34"/>
      <c r="T228" s="34"/>
      <c r="U228" s="34"/>
      <c r="V228" s="34"/>
      <c r="W228" s="34"/>
      <c r="X228" s="34"/>
      <c r="Y228" s="34"/>
      <c r="Z228" s="34"/>
      <c r="AA228" s="34"/>
      <c r="AB228" s="34"/>
      <c r="AC228" s="34"/>
      <c r="AD228" s="34"/>
      <c r="AE228" s="34"/>
      <c r="AF228" s="34"/>
      <c r="AG228" s="34"/>
      <c r="AH228" s="34"/>
      <c r="AI228" s="34"/>
      <c r="AJ228" s="34"/>
      <c r="AK228" s="34"/>
      <c r="AL228" s="34"/>
      <c r="AM228" s="34"/>
      <c r="AN228" s="34"/>
      <c r="AO228" s="34"/>
      <c r="AP228" s="34"/>
      <c r="AQ228" s="34"/>
      <c r="AR228" s="34"/>
      <c r="AS228" s="34"/>
      <c r="AT228" s="34"/>
      <c r="AU228" s="34"/>
      <c r="AV228" s="34"/>
      <c r="AW228" s="34"/>
      <c r="AX228" s="34"/>
      <c r="AY228" s="34"/>
      <c r="AZ228" s="34"/>
      <c r="BA228" s="34"/>
      <c r="BB228" s="34"/>
      <c r="BC228" s="34"/>
      <c r="BD228" s="34"/>
      <c r="BE228" s="34"/>
      <c r="BF228" s="34"/>
      <c r="BG228" s="34"/>
      <c r="BH228" s="34"/>
      <c r="BI228" s="34"/>
      <c r="BJ228" s="34"/>
      <c r="BK228" s="34"/>
      <c r="BL228" s="34"/>
      <c r="BM228" s="34"/>
      <c r="BN228" s="34"/>
    </row>
    <row r="229" spans="1:66" s="1" customFormat="1" ht="24.75" customHeight="1" x14ac:dyDescent="0.5">
      <c r="A229" s="46" t="s">
        <v>106</v>
      </c>
      <c r="B229" s="46" t="s">
        <v>15</v>
      </c>
      <c r="C229" s="7" t="s">
        <v>567</v>
      </c>
      <c r="D229" s="58">
        <v>229</v>
      </c>
      <c r="E229" s="18" t="str">
        <f t="shared" si="7"/>
        <v>Member+Member_HSR</v>
      </c>
      <c r="F229" s="44"/>
      <c r="G229" s="30" t="s">
        <v>784</v>
      </c>
      <c r="H229" s="9" t="s">
        <v>7</v>
      </c>
      <c r="I229" s="7"/>
      <c r="J229" s="7" t="s">
        <v>584</v>
      </c>
      <c r="K229" s="7" t="s">
        <v>245</v>
      </c>
      <c r="L229" s="7">
        <v>19</v>
      </c>
      <c r="M229" s="34"/>
      <c r="N229" s="34"/>
      <c r="O229" s="34"/>
      <c r="P229" s="34"/>
      <c r="Q229" s="34"/>
      <c r="R229" s="34"/>
      <c r="S229" s="34"/>
      <c r="T229" s="34"/>
      <c r="U229" s="34"/>
      <c r="V229" s="34"/>
      <c r="W229" s="34"/>
      <c r="X229" s="34"/>
      <c r="Y229" s="34"/>
      <c r="Z229" s="34"/>
      <c r="AA229" s="34"/>
      <c r="AB229" s="34"/>
      <c r="AC229" s="34"/>
      <c r="AD229" s="34"/>
      <c r="AE229" s="34"/>
      <c r="AF229" s="34"/>
      <c r="AG229" s="34"/>
      <c r="AH229" s="34"/>
      <c r="AI229" s="34"/>
      <c r="AJ229" s="34"/>
      <c r="AK229" s="34"/>
      <c r="AL229" s="34"/>
      <c r="AM229" s="34"/>
      <c r="AN229" s="34"/>
      <c r="AO229" s="34"/>
      <c r="AP229" s="34"/>
      <c r="AQ229" s="34"/>
      <c r="AR229" s="34"/>
      <c r="AS229" s="34"/>
      <c r="AT229" s="34"/>
      <c r="AU229" s="34"/>
      <c r="AV229" s="34"/>
      <c r="AW229" s="34"/>
      <c r="AX229" s="34"/>
      <c r="AY229" s="34"/>
      <c r="AZ229" s="34"/>
      <c r="BA229" s="34"/>
      <c r="BB229" s="34"/>
      <c r="BC229" s="34"/>
      <c r="BD229" s="34"/>
      <c r="BE229" s="34"/>
      <c r="BF229" s="34"/>
      <c r="BG229" s="34"/>
      <c r="BH229" s="34"/>
      <c r="BI229" s="34"/>
      <c r="BJ229" s="34"/>
      <c r="BK229" s="34"/>
      <c r="BL229" s="34"/>
      <c r="BM229" s="34"/>
      <c r="BN229" s="34"/>
    </row>
    <row r="230" spans="1:66" s="1" customFormat="1" ht="24.75" customHeight="1" x14ac:dyDescent="0.5">
      <c r="A230" s="46" t="s">
        <v>106</v>
      </c>
      <c r="B230" s="46" t="s">
        <v>15</v>
      </c>
      <c r="C230" s="7" t="s">
        <v>773</v>
      </c>
      <c r="D230" s="58">
        <v>230</v>
      </c>
      <c r="E230" s="18" t="str">
        <f t="shared" si="7"/>
        <v>Member+Member_URF</v>
      </c>
      <c r="F230" s="44"/>
      <c r="G230" s="30" t="s">
        <v>784</v>
      </c>
      <c r="H230" s="9" t="s">
        <v>7</v>
      </c>
      <c r="I230" s="7"/>
      <c r="J230" s="7" t="s">
        <v>583</v>
      </c>
      <c r="K230" s="7" t="s">
        <v>244</v>
      </c>
      <c r="L230" s="7">
        <v>8</v>
      </c>
      <c r="M230" s="34"/>
      <c r="N230" s="34"/>
      <c r="O230" s="34"/>
      <c r="P230" s="34"/>
      <c r="Q230" s="34"/>
      <c r="R230" s="34"/>
      <c r="S230" s="34"/>
      <c r="T230" s="34"/>
      <c r="U230" s="34"/>
      <c r="V230" s="34"/>
      <c r="W230" s="34"/>
      <c r="X230" s="34"/>
      <c r="Y230" s="34"/>
      <c r="Z230" s="34"/>
      <c r="AA230" s="34"/>
      <c r="AB230" s="34"/>
      <c r="AC230" s="34"/>
      <c r="AD230" s="34"/>
      <c r="AE230" s="34"/>
      <c r="AF230" s="34"/>
      <c r="AG230" s="34"/>
      <c r="AH230" s="34"/>
      <c r="AI230" s="34"/>
      <c r="AJ230" s="34"/>
      <c r="AK230" s="34"/>
      <c r="AL230" s="34"/>
      <c r="AM230" s="34"/>
      <c r="AN230" s="34"/>
      <c r="AO230" s="34"/>
      <c r="AP230" s="34"/>
      <c r="AQ230" s="34"/>
      <c r="AR230" s="34"/>
      <c r="AS230" s="34"/>
      <c r="AT230" s="34"/>
      <c r="AU230" s="34"/>
      <c r="AV230" s="34"/>
      <c r="AW230" s="34"/>
      <c r="AX230" s="34"/>
      <c r="AY230" s="34"/>
      <c r="AZ230" s="34"/>
      <c r="BA230" s="34"/>
      <c r="BB230" s="34"/>
      <c r="BC230" s="34"/>
      <c r="BD230" s="34"/>
      <c r="BE230" s="34"/>
      <c r="BF230" s="34"/>
      <c r="BG230" s="34"/>
      <c r="BH230" s="34"/>
      <c r="BI230" s="34"/>
      <c r="BJ230" s="34"/>
      <c r="BK230" s="34"/>
      <c r="BL230" s="34"/>
      <c r="BM230" s="34"/>
      <c r="BN230" s="34"/>
    </row>
    <row r="231" spans="1:66" s="1" customFormat="1" ht="24.75" customHeight="1" x14ac:dyDescent="0.5">
      <c r="A231" s="46" t="s">
        <v>106</v>
      </c>
      <c r="B231" s="47" t="s">
        <v>4</v>
      </c>
      <c r="C231" s="57" t="s">
        <v>107</v>
      </c>
      <c r="D231" s="58">
        <v>231</v>
      </c>
      <c r="E231" s="18" t="str">
        <f t="shared" ref="E231:E259" si="8">A231&amp;"+"&amp;C231</f>
        <v>Member+Ethnicity_1_Cd</v>
      </c>
      <c r="F231" s="44"/>
      <c r="G231" s="30" t="s">
        <v>784</v>
      </c>
      <c r="H231" s="9" t="s">
        <v>7</v>
      </c>
      <c r="I231" s="7" t="s">
        <v>108</v>
      </c>
      <c r="J231" s="7" t="s">
        <v>277</v>
      </c>
      <c r="K231" s="7" t="s">
        <v>244</v>
      </c>
      <c r="L231" s="7">
        <v>6</v>
      </c>
      <c r="M231" s="34"/>
      <c r="N231" s="34"/>
      <c r="O231" s="34"/>
      <c r="P231" s="34"/>
      <c r="Q231" s="34"/>
      <c r="R231" s="34"/>
      <c r="S231" s="34"/>
      <c r="T231" s="34"/>
      <c r="U231" s="34"/>
      <c r="V231" s="34"/>
      <c r="W231" s="34"/>
      <c r="X231" s="34"/>
      <c r="Y231" s="34"/>
      <c r="Z231" s="34"/>
      <c r="AA231" s="34"/>
      <c r="AB231" s="34"/>
      <c r="AC231" s="34"/>
      <c r="AD231" s="34"/>
      <c r="AE231" s="34"/>
      <c r="AF231" s="34"/>
      <c r="AG231" s="34"/>
      <c r="AH231" s="34"/>
      <c r="AI231" s="34"/>
      <c r="AJ231" s="34"/>
      <c r="AK231" s="34"/>
      <c r="AL231" s="34"/>
      <c r="AM231" s="34"/>
      <c r="AN231" s="34"/>
      <c r="AO231" s="34"/>
      <c r="AP231" s="34"/>
      <c r="AQ231" s="34"/>
      <c r="AR231" s="34"/>
      <c r="AS231" s="34"/>
      <c r="AT231" s="34"/>
      <c r="AU231" s="34"/>
      <c r="AV231" s="34"/>
      <c r="AW231" s="34"/>
      <c r="AX231" s="34"/>
      <c r="AY231" s="34"/>
      <c r="AZ231" s="34"/>
      <c r="BA231" s="34"/>
      <c r="BB231" s="34"/>
      <c r="BC231" s="34"/>
      <c r="BD231" s="34"/>
      <c r="BE231" s="34"/>
      <c r="BF231" s="34"/>
      <c r="BG231" s="34"/>
      <c r="BH231" s="34"/>
      <c r="BI231" s="34"/>
      <c r="BJ231" s="34"/>
      <c r="BK231" s="34"/>
      <c r="BL231" s="34"/>
      <c r="BM231" s="34"/>
      <c r="BN231" s="34"/>
    </row>
    <row r="232" spans="1:66" s="1" customFormat="1" ht="24.75" customHeight="1" x14ac:dyDescent="0.5">
      <c r="A232" s="46" t="s">
        <v>106</v>
      </c>
      <c r="B232" s="46" t="s">
        <v>4</v>
      </c>
      <c r="C232" s="57" t="s">
        <v>109</v>
      </c>
      <c r="D232" s="58">
        <v>232</v>
      </c>
      <c r="E232" s="18" t="str">
        <f t="shared" si="8"/>
        <v>Member+Ethnicity_2_Cd</v>
      </c>
      <c r="F232" s="44"/>
      <c r="G232" s="30" t="s">
        <v>784</v>
      </c>
      <c r="H232" s="9" t="s">
        <v>7</v>
      </c>
      <c r="I232" s="7" t="s">
        <v>110</v>
      </c>
      <c r="J232" s="7" t="s">
        <v>111</v>
      </c>
      <c r="K232" s="7" t="s">
        <v>244</v>
      </c>
      <c r="L232" s="7">
        <v>6</v>
      </c>
      <c r="M232" s="34"/>
      <c r="N232" s="34"/>
      <c r="O232" s="34"/>
      <c r="P232" s="34"/>
      <c r="Q232" s="34"/>
      <c r="R232" s="34"/>
      <c r="S232" s="34"/>
      <c r="T232" s="34"/>
      <c r="U232" s="34"/>
      <c r="V232" s="34"/>
      <c r="W232" s="34"/>
      <c r="X232" s="34"/>
      <c r="Y232" s="34"/>
      <c r="Z232" s="34"/>
      <c r="AA232" s="34"/>
      <c r="AB232" s="34"/>
      <c r="AC232" s="34"/>
      <c r="AD232" s="34"/>
      <c r="AE232" s="34"/>
      <c r="AF232" s="34"/>
      <c r="AG232" s="34"/>
      <c r="AH232" s="34"/>
      <c r="AI232" s="34"/>
      <c r="AJ232" s="34"/>
      <c r="AK232" s="34"/>
      <c r="AL232" s="34"/>
      <c r="AM232" s="34"/>
      <c r="AN232" s="34"/>
      <c r="AO232" s="34"/>
      <c r="AP232" s="34"/>
      <c r="AQ232" s="34"/>
      <c r="AR232" s="34"/>
      <c r="AS232" s="34"/>
      <c r="AT232" s="34"/>
      <c r="AU232" s="34"/>
      <c r="AV232" s="34"/>
      <c r="AW232" s="34"/>
      <c r="AX232" s="34"/>
      <c r="AY232" s="34"/>
      <c r="AZ232" s="34"/>
      <c r="BA232" s="34"/>
      <c r="BB232" s="34"/>
      <c r="BC232" s="34"/>
      <c r="BD232" s="34"/>
      <c r="BE232" s="34"/>
      <c r="BF232" s="34"/>
      <c r="BG232" s="34"/>
      <c r="BH232" s="34"/>
      <c r="BI232" s="34"/>
      <c r="BJ232" s="34"/>
      <c r="BK232" s="34"/>
      <c r="BL232" s="34"/>
      <c r="BM232" s="34"/>
      <c r="BN232" s="34"/>
    </row>
    <row r="233" spans="1:66" s="35" customFormat="1" ht="24.75" customHeight="1" x14ac:dyDescent="0.5">
      <c r="A233" s="46" t="s">
        <v>106</v>
      </c>
      <c r="B233" s="46" t="s">
        <v>4</v>
      </c>
      <c r="C233" s="57" t="s">
        <v>112</v>
      </c>
      <c r="D233" s="58">
        <v>233</v>
      </c>
      <c r="E233" s="18" t="str">
        <f t="shared" si="8"/>
        <v>Member+Hispanic_Ind</v>
      </c>
      <c r="F233" s="44"/>
      <c r="G233" s="30" t="s">
        <v>784</v>
      </c>
      <c r="H233" s="9" t="s">
        <v>7</v>
      </c>
      <c r="I233" s="7" t="s">
        <v>113</v>
      </c>
      <c r="J233" s="7" t="s">
        <v>576</v>
      </c>
      <c r="K233" s="7" t="s">
        <v>244</v>
      </c>
      <c r="L233" s="7">
        <v>1</v>
      </c>
      <c r="M233" s="34"/>
      <c r="N233" s="34"/>
      <c r="O233" s="34"/>
      <c r="P233" s="34"/>
      <c r="Q233" s="34"/>
      <c r="R233" s="34"/>
      <c r="S233" s="34"/>
      <c r="T233" s="34"/>
      <c r="U233" s="34"/>
      <c r="V233" s="34"/>
      <c r="W233" s="34"/>
      <c r="X233" s="34"/>
      <c r="Y233" s="34"/>
      <c r="Z233" s="34"/>
      <c r="AA233" s="34"/>
      <c r="AB233" s="34"/>
      <c r="AC233" s="34"/>
      <c r="AD233" s="34"/>
      <c r="AE233" s="34"/>
      <c r="AF233" s="34"/>
      <c r="AG233" s="34"/>
      <c r="AH233" s="34"/>
      <c r="AI233" s="34"/>
      <c r="AJ233" s="34"/>
      <c r="AK233" s="34"/>
      <c r="AL233" s="34"/>
      <c r="AM233" s="34"/>
      <c r="AN233" s="34"/>
      <c r="AO233" s="34"/>
      <c r="AP233" s="34"/>
      <c r="AQ233" s="34"/>
      <c r="AR233" s="34"/>
      <c r="AS233" s="34"/>
      <c r="AT233" s="34"/>
      <c r="AU233" s="34"/>
      <c r="AV233" s="34"/>
      <c r="AW233" s="34"/>
      <c r="AX233" s="34"/>
      <c r="AY233" s="34"/>
      <c r="AZ233" s="34"/>
      <c r="BA233" s="34"/>
      <c r="BB233" s="34"/>
      <c r="BC233" s="34"/>
      <c r="BD233" s="34"/>
      <c r="BE233" s="34"/>
      <c r="BF233" s="34"/>
      <c r="BG233" s="34"/>
      <c r="BH233" s="34"/>
      <c r="BI233" s="34"/>
      <c r="BJ233" s="34"/>
      <c r="BK233" s="34"/>
      <c r="BL233" s="34"/>
      <c r="BM233" s="34"/>
      <c r="BN233" s="34"/>
    </row>
    <row r="234" spans="1:66" s="35" customFormat="1" ht="24.75" customHeight="1" x14ac:dyDescent="0.5">
      <c r="A234" s="46" t="s">
        <v>106</v>
      </c>
      <c r="B234" s="46" t="s">
        <v>4</v>
      </c>
      <c r="C234" s="57" t="s">
        <v>118</v>
      </c>
      <c r="D234" s="58">
        <v>234</v>
      </c>
      <c r="E234" s="18" t="str">
        <f t="shared" si="8"/>
        <v>Member+Member_Gender_Cd</v>
      </c>
      <c r="F234" s="44"/>
      <c r="G234" s="30" t="s">
        <v>784</v>
      </c>
      <c r="H234" s="9" t="s">
        <v>7</v>
      </c>
      <c r="I234" s="7" t="s">
        <v>119</v>
      </c>
      <c r="J234" s="7" t="s">
        <v>572</v>
      </c>
      <c r="K234" s="7" t="s">
        <v>244</v>
      </c>
      <c r="L234" s="7">
        <v>1</v>
      </c>
      <c r="M234" s="34"/>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34"/>
      <c r="AS234" s="34"/>
      <c r="AT234" s="34"/>
      <c r="AU234" s="34"/>
      <c r="AV234" s="34"/>
      <c r="AW234" s="34"/>
      <c r="AX234" s="34"/>
      <c r="AY234" s="34"/>
      <c r="AZ234" s="34"/>
      <c r="BA234" s="34"/>
      <c r="BB234" s="34"/>
      <c r="BC234" s="34"/>
      <c r="BD234" s="34"/>
      <c r="BE234" s="34"/>
      <c r="BF234" s="34"/>
      <c r="BG234" s="34"/>
      <c r="BH234" s="34"/>
      <c r="BI234" s="34"/>
      <c r="BJ234" s="34"/>
      <c r="BK234" s="34"/>
      <c r="BL234" s="34"/>
      <c r="BM234" s="34"/>
      <c r="BN234" s="34"/>
    </row>
    <row r="235" spans="1:66" s="1" customFormat="1" ht="24.75" customHeight="1" x14ac:dyDescent="0.5">
      <c r="A235" s="46" t="s">
        <v>106</v>
      </c>
      <c r="B235" s="46" t="s">
        <v>4</v>
      </c>
      <c r="C235" s="57" t="s">
        <v>124</v>
      </c>
      <c r="D235" s="58">
        <v>235</v>
      </c>
      <c r="E235" s="18" t="str">
        <f t="shared" si="8"/>
        <v>Member+Member_Subscriber_Rlp_Cd</v>
      </c>
      <c r="F235" s="44"/>
      <c r="G235" s="30" t="s">
        <v>784</v>
      </c>
      <c r="H235" s="9" t="s">
        <v>7</v>
      </c>
      <c r="I235" s="7" t="s">
        <v>125</v>
      </c>
      <c r="J235" s="7" t="s">
        <v>278</v>
      </c>
      <c r="K235" s="7" t="s">
        <v>244</v>
      </c>
      <c r="L235" s="7">
        <v>2</v>
      </c>
      <c r="M235" s="34"/>
      <c r="N235" s="34"/>
      <c r="O235" s="34"/>
      <c r="P235" s="34"/>
      <c r="Q235" s="34"/>
      <c r="R235" s="34"/>
      <c r="S235" s="34"/>
      <c r="T235" s="34"/>
      <c r="U235" s="34"/>
      <c r="V235" s="34"/>
      <c r="W235" s="34"/>
      <c r="X235" s="34"/>
      <c r="Y235" s="34"/>
      <c r="Z235" s="34"/>
      <c r="AA235" s="34"/>
      <c r="AB235" s="34"/>
      <c r="AC235" s="34"/>
      <c r="AD235" s="34"/>
      <c r="AE235" s="34"/>
      <c r="AF235" s="34"/>
      <c r="AG235" s="34"/>
      <c r="AH235" s="34"/>
      <c r="AI235" s="34"/>
      <c r="AJ235" s="34"/>
      <c r="AK235" s="34"/>
      <c r="AL235" s="34"/>
      <c r="AM235" s="34"/>
      <c r="AN235" s="34"/>
      <c r="AO235" s="34"/>
      <c r="AP235" s="34"/>
      <c r="AQ235" s="34"/>
      <c r="AR235" s="34"/>
      <c r="AS235" s="34"/>
      <c r="AT235" s="34"/>
      <c r="AU235" s="34"/>
      <c r="AV235" s="34"/>
      <c r="AW235" s="34"/>
      <c r="AX235" s="34"/>
      <c r="AY235" s="34"/>
      <c r="AZ235" s="34"/>
      <c r="BA235" s="34"/>
      <c r="BB235" s="34"/>
      <c r="BC235" s="34"/>
      <c r="BD235" s="34"/>
      <c r="BE235" s="34"/>
      <c r="BF235" s="34"/>
      <c r="BG235" s="34"/>
      <c r="BH235" s="34"/>
      <c r="BI235" s="34"/>
      <c r="BJ235" s="34"/>
      <c r="BK235" s="34"/>
      <c r="BL235" s="34"/>
      <c r="BM235" s="34"/>
      <c r="BN235" s="34"/>
    </row>
    <row r="236" spans="1:66" s="1" customFormat="1" ht="24.75" customHeight="1" x14ac:dyDescent="0.5">
      <c r="A236" s="46" t="s">
        <v>106</v>
      </c>
      <c r="B236" s="46" t="s">
        <v>4</v>
      </c>
      <c r="C236" s="57" t="s">
        <v>129</v>
      </c>
      <c r="D236" s="58">
        <v>236</v>
      </c>
      <c r="E236" s="18" t="str">
        <f t="shared" si="8"/>
        <v>Member+Other_Ethnicity</v>
      </c>
      <c r="F236" s="44"/>
      <c r="G236" s="30" t="s">
        <v>784</v>
      </c>
      <c r="H236" s="9" t="s">
        <v>7</v>
      </c>
      <c r="I236" s="7" t="s">
        <v>130</v>
      </c>
      <c r="J236" s="7" t="s">
        <v>131</v>
      </c>
      <c r="K236" s="7" t="s">
        <v>244</v>
      </c>
      <c r="L236" s="7">
        <v>20</v>
      </c>
      <c r="M236" s="34"/>
      <c r="N236" s="34"/>
      <c r="O236" s="34"/>
      <c r="P236" s="34"/>
      <c r="Q236" s="34"/>
      <c r="R236" s="34"/>
      <c r="S236" s="34"/>
      <c r="T236" s="34"/>
      <c r="U236" s="34"/>
      <c r="V236" s="34"/>
      <c r="W236" s="34"/>
      <c r="X236" s="34"/>
      <c r="Y236" s="34"/>
      <c r="Z236" s="34"/>
      <c r="AA236" s="34"/>
      <c r="AB236" s="34"/>
      <c r="AC236" s="34"/>
      <c r="AD236" s="34"/>
      <c r="AE236" s="34"/>
      <c r="AF236" s="34"/>
      <c r="AG236" s="34"/>
      <c r="AH236" s="34"/>
      <c r="AI236" s="34"/>
      <c r="AJ236" s="34"/>
      <c r="AK236" s="34"/>
      <c r="AL236" s="34"/>
      <c r="AM236" s="34"/>
      <c r="AN236" s="34"/>
      <c r="AO236" s="34"/>
      <c r="AP236" s="34"/>
      <c r="AQ236" s="34"/>
      <c r="AR236" s="34"/>
      <c r="AS236" s="34"/>
      <c r="AT236" s="34"/>
      <c r="AU236" s="34"/>
      <c r="AV236" s="34"/>
      <c r="AW236" s="34"/>
      <c r="AX236" s="34"/>
      <c r="AY236" s="34"/>
      <c r="AZ236" s="34"/>
      <c r="BA236" s="34"/>
      <c r="BB236" s="34"/>
      <c r="BC236" s="34"/>
      <c r="BD236" s="34"/>
      <c r="BE236" s="34"/>
      <c r="BF236" s="34"/>
      <c r="BG236" s="34"/>
      <c r="BH236" s="34"/>
      <c r="BI236" s="34"/>
      <c r="BJ236" s="34"/>
      <c r="BK236" s="34"/>
      <c r="BL236" s="34"/>
      <c r="BM236" s="34"/>
      <c r="BN236" s="34"/>
    </row>
    <row r="237" spans="1:66" s="1" customFormat="1" ht="24.75" customHeight="1" x14ac:dyDescent="0.5">
      <c r="A237" s="46" t="s">
        <v>106</v>
      </c>
      <c r="B237" s="46" t="s">
        <v>4</v>
      </c>
      <c r="C237" s="57" t="s">
        <v>132</v>
      </c>
      <c r="D237" s="58">
        <v>237</v>
      </c>
      <c r="E237" s="18" t="str">
        <f t="shared" si="8"/>
        <v>Member+Other_Race</v>
      </c>
      <c r="F237" s="44"/>
      <c r="G237" s="30" t="s">
        <v>784</v>
      </c>
      <c r="H237" s="9" t="s">
        <v>7</v>
      </c>
      <c r="I237" s="7" t="s">
        <v>133</v>
      </c>
      <c r="J237" s="7" t="s">
        <v>279</v>
      </c>
      <c r="K237" s="7" t="s">
        <v>244</v>
      </c>
      <c r="L237" s="7">
        <v>15</v>
      </c>
      <c r="M237" s="34"/>
      <c r="N237" s="34"/>
      <c r="O237" s="34"/>
      <c r="P237" s="34"/>
      <c r="Q237" s="34"/>
      <c r="R237" s="34"/>
      <c r="S237" s="34"/>
      <c r="T237" s="34"/>
      <c r="U237" s="34"/>
      <c r="V237" s="34"/>
      <c r="W237" s="34"/>
      <c r="X237" s="34"/>
      <c r="Y237" s="34"/>
      <c r="Z237" s="34"/>
      <c r="AA237" s="34"/>
      <c r="AB237" s="34"/>
      <c r="AC237" s="34"/>
      <c r="AD237" s="34"/>
      <c r="AE237" s="34"/>
      <c r="AF237" s="34"/>
      <c r="AG237" s="34"/>
      <c r="AH237" s="34"/>
      <c r="AI237" s="34"/>
      <c r="AJ237" s="34"/>
      <c r="AK237" s="34"/>
      <c r="AL237" s="34"/>
      <c r="AM237" s="34"/>
      <c r="AN237" s="34"/>
      <c r="AO237" s="34"/>
      <c r="AP237" s="34"/>
      <c r="AQ237" s="34"/>
      <c r="AR237" s="34"/>
      <c r="AS237" s="34"/>
      <c r="AT237" s="34"/>
      <c r="AU237" s="34"/>
      <c r="AV237" s="34"/>
      <c r="AW237" s="34"/>
      <c r="AX237" s="34"/>
      <c r="AY237" s="34"/>
      <c r="AZ237" s="34"/>
      <c r="BA237" s="34"/>
      <c r="BB237" s="34"/>
      <c r="BC237" s="34"/>
      <c r="BD237" s="34"/>
      <c r="BE237" s="34"/>
      <c r="BF237" s="34"/>
      <c r="BG237" s="34"/>
      <c r="BH237" s="34"/>
      <c r="BI237" s="34"/>
      <c r="BJ237" s="34"/>
      <c r="BK237" s="34"/>
      <c r="BL237" s="34"/>
      <c r="BM237" s="34"/>
      <c r="BN237" s="34"/>
    </row>
    <row r="238" spans="1:66" s="1" customFormat="1" ht="24.75" customHeight="1" x14ac:dyDescent="0.5">
      <c r="A238" s="46" t="s">
        <v>106</v>
      </c>
      <c r="B238" s="46" t="s">
        <v>4</v>
      </c>
      <c r="C238" s="7" t="s">
        <v>8</v>
      </c>
      <c r="D238" s="58">
        <v>238</v>
      </c>
      <c r="E238" s="18" t="str">
        <f t="shared" si="8"/>
        <v>Member+Payer_Cd</v>
      </c>
      <c r="F238" s="44"/>
      <c r="G238" s="30" t="s">
        <v>784</v>
      </c>
      <c r="H238" s="9" t="s">
        <v>564</v>
      </c>
      <c r="I238" s="7" t="s">
        <v>134</v>
      </c>
      <c r="J238" s="7" t="s">
        <v>414</v>
      </c>
      <c r="K238" s="7" t="s">
        <v>244</v>
      </c>
      <c r="L238" s="7">
        <v>8</v>
      </c>
      <c r="M238" s="34"/>
      <c r="N238" s="34"/>
      <c r="O238" s="34"/>
      <c r="P238" s="34"/>
      <c r="Q238" s="34"/>
      <c r="R238" s="34"/>
      <c r="S238" s="34"/>
      <c r="T238" s="34"/>
      <c r="U238" s="34"/>
      <c r="V238" s="34"/>
      <c r="W238" s="34"/>
      <c r="X238" s="34"/>
      <c r="Y238" s="34"/>
      <c r="Z238" s="34"/>
      <c r="AA238" s="34"/>
      <c r="AB238" s="34"/>
      <c r="AC238" s="34"/>
      <c r="AD238" s="34"/>
      <c r="AE238" s="34"/>
      <c r="AF238" s="34"/>
      <c r="AG238" s="34"/>
      <c r="AH238" s="34"/>
      <c r="AI238" s="34"/>
      <c r="AJ238" s="34"/>
      <c r="AK238" s="34"/>
      <c r="AL238" s="34"/>
      <c r="AM238" s="34"/>
      <c r="AN238" s="34"/>
      <c r="AO238" s="34"/>
      <c r="AP238" s="34"/>
      <c r="AQ238" s="34"/>
      <c r="AR238" s="34"/>
      <c r="AS238" s="34"/>
      <c r="AT238" s="34"/>
      <c r="AU238" s="34"/>
      <c r="AV238" s="34"/>
      <c r="AW238" s="34"/>
      <c r="AX238" s="34"/>
      <c r="AY238" s="34"/>
      <c r="AZ238" s="34"/>
      <c r="BA238" s="34"/>
      <c r="BB238" s="34"/>
      <c r="BC238" s="34"/>
      <c r="BD238" s="34"/>
      <c r="BE238" s="34"/>
      <c r="BF238" s="34"/>
      <c r="BG238" s="34"/>
      <c r="BH238" s="34"/>
      <c r="BI238" s="34"/>
      <c r="BJ238" s="34"/>
      <c r="BK238" s="34"/>
      <c r="BL238" s="34"/>
      <c r="BM238" s="34"/>
      <c r="BN238" s="34"/>
    </row>
    <row r="239" spans="1:66" s="1" customFormat="1" ht="24.75" customHeight="1" x14ac:dyDescent="0.5">
      <c r="A239" s="46" t="s">
        <v>106</v>
      </c>
      <c r="B239" s="46" t="s">
        <v>4</v>
      </c>
      <c r="C239" s="57" t="s">
        <v>135</v>
      </c>
      <c r="D239" s="58">
        <v>239</v>
      </c>
      <c r="E239" s="18" t="str">
        <f t="shared" si="8"/>
        <v>Member+Race_1_Cd</v>
      </c>
      <c r="F239" s="44"/>
      <c r="G239" s="30" t="s">
        <v>784</v>
      </c>
      <c r="H239" s="9" t="s">
        <v>7</v>
      </c>
      <c r="I239" s="7" t="s">
        <v>136</v>
      </c>
      <c r="J239" s="25" t="s">
        <v>280</v>
      </c>
      <c r="K239" s="7" t="s">
        <v>244</v>
      </c>
      <c r="L239" s="7">
        <v>6</v>
      </c>
      <c r="M239" s="34"/>
      <c r="N239" s="34"/>
      <c r="O239" s="34"/>
      <c r="P239" s="34"/>
      <c r="Q239" s="34"/>
      <c r="R239" s="34"/>
      <c r="S239" s="34"/>
      <c r="T239" s="34"/>
      <c r="U239" s="34"/>
      <c r="V239" s="34"/>
      <c r="W239" s="34"/>
      <c r="X239" s="34"/>
      <c r="Y239" s="34"/>
      <c r="Z239" s="34"/>
      <c r="AA239" s="34"/>
      <c r="AB239" s="34"/>
      <c r="AC239" s="34"/>
      <c r="AD239" s="34"/>
      <c r="AE239" s="34"/>
      <c r="AF239" s="34"/>
      <c r="AG239" s="34"/>
      <c r="AH239" s="34"/>
      <c r="AI239" s="34"/>
      <c r="AJ239" s="34"/>
      <c r="AK239" s="34"/>
      <c r="AL239" s="34"/>
      <c r="AM239" s="34"/>
      <c r="AN239" s="34"/>
      <c r="AO239" s="34"/>
      <c r="AP239" s="34"/>
      <c r="AQ239" s="34"/>
      <c r="AR239" s="34"/>
      <c r="AS239" s="34"/>
      <c r="AT239" s="34"/>
      <c r="AU239" s="34"/>
      <c r="AV239" s="34"/>
      <c r="AW239" s="34"/>
      <c r="AX239" s="34"/>
      <c r="AY239" s="34"/>
      <c r="AZ239" s="34"/>
      <c r="BA239" s="34"/>
      <c r="BB239" s="34"/>
      <c r="BC239" s="34"/>
      <c r="BD239" s="34"/>
      <c r="BE239" s="34"/>
      <c r="BF239" s="34"/>
      <c r="BG239" s="34"/>
      <c r="BH239" s="34"/>
      <c r="BI239" s="34"/>
      <c r="BJ239" s="34"/>
      <c r="BK239" s="34"/>
      <c r="BL239" s="34"/>
      <c r="BM239" s="34"/>
      <c r="BN239" s="34"/>
    </row>
    <row r="240" spans="1:66" s="1" customFormat="1" ht="24.75" customHeight="1" x14ac:dyDescent="0.5">
      <c r="A240" s="46" t="s">
        <v>106</v>
      </c>
      <c r="B240" s="46" t="s">
        <v>4</v>
      </c>
      <c r="C240" s="57" t="s">
        <v>137</v>
      </c>
      <c r="D240" s="58">
        <v>240</v>
      </c>
      <c r="E240" s="18" t="str">
        <f t="shared" si="8"/>
        <v>Member+Race_2_Cd</v>
      </c>
      <c r="F240" s="44"/>
      <c r="G240" s="30" t="s">
        <v>784</v>
      </c>
      <c r="H240" s="9" t="s">
        <v>7</v>
      </c>
      <c r="I240" s="7" t="s">
        <v>138</v>
      </c>
      <c r="J240" s="7" t="s">
        <v>139</v>
      </c>
      <c r="K240" s="7" t="s">
        <v>244</v>
      </c>
      <c r="L240" s="7">
        <v>6</v>
      </c>
      <c r="M240" s="34"/>
      <c r="N240" s="34"/>
      <c r="O240" s="34"/>
      <c r="P240" s="34"/>
      <c r="Q240" s="34"/>
      <c r="R240" s="34"/>
      <c r="S240" s="34"/>
      <c r="T240" s="34"/>
      <c r="U240" s="34"/>
      <c r="V240" s="34"/>
      <c r="W240" s="34"/>
      <c r="X240" s="34"/>
      <c r="Y240" s="34"/>
      <c r="Z240" s="34"/>
      <c r="AA240" s="34"/>
      <c r="AB240" s="34"/>
      <c r="AC240" s="34"/>
      <c r="AD240" s="34"/>
      <c r="AE240" s="34"/>
      <c r="AF240" s="34"/>
      <c r="AG240" s="34"/>
      <c r="AH240" s="34"/>
      <c r="AI240" s="34"/>
      <c r="AJ240" s="34"/>
      <c r="AK240" s="34"/>
      <c r="AL240" s="34"/>
      <c r="AM240" s="34"/>
      <c r="AN240" s="34"/>
      <c r="AO240" s="34"/>
      <c r="AP240" s="34"/>
      <c r="AQ240" s="34"/>
      <c r="AR240" s="34"/>
      <c r="AS240" s="34"/>
      <c r="AT240" s="34"/>
      <c r="AU240" s="34"/>
      <c r="AV240" s="34"/>
      <c r="AW240" s="34"/>
      <c r="AX240" s="34"/>
      <c r="AY240" s="34"/>
      <c r="AZ240" s="34"/>
      <c r="BA240" s="34"/>
      <c r="BB240" s="34"/>
      <c r="BC240" s="34"/>
      <c r="BD240" s="34"/>
      <c r="BE240" s="34"/>
      <c r="BF240" s="34"/>
      <c r="BG240" s="34"/>
      <c r="BH240" s="34"/>
      <c r="BI240" s="34"/>
      <c r="BJ240" s="34"/>
      <c r="BK240" s="34"/>
      <c r="BL240" s="34"/>
      <c r="BM240" s="34"/>
      <c r="BN240" s="34"/>
    </row>
    <row r="241" spans="1:66" s="1" customFormat="1" ht="24.75" customHeight="1" x14ac:dyDescent="0.5">
      <c r="A241" s="47" t="s">
        <v>353</v>
      </c>
      <c r="B241" s="47" t="s">
        <v>11</v>
      </c>
      <c r="C241" s="57" t="s">
        <v>72</v>
      </c>
      <c r="D241" s="58">
        <v>241</v>
      </c>
      <c r="E241" s="18" t="str">
        <f t="shared" ref="E241:E250" si="9">A241&amp;"+"&amp;C241</f>
        <v>Member_Composite+Member_Composite_ID</v>
      </c>
      <c r="F241" s="44" t="str">
        <f t="array" ref="F241">IF(AND($G$241:$G$259="",G5="",G70="",G260="",G264="",G304="",G340="",G385=""),"","X")</f>
        <v>X</v>
      </c>
      <c r="G241" s="30" t="s">
        <v>784</v>
      </c>
      <c r="H241" s="9" t="s">
        <v>7</v>
      </c>
      <c r="I241" s="7" t="s">
        <v>6</v>
      </c>
      <c r="J241" s="7" t="s">
        <v>550</v>
      </c>
      <c r="K241" s="7" t="s">
        <v>245</v>
      </c>
      <c r="L241" s="7">
        <v>19</v>
      </c>
      <c r="M241" s="34"/>
      <c r="N241" s="34"/>
      <c r="O241" s="34"/>
      <c r="P241" s="34"/>
      <c r="Q241" s="34"/>
      <c r="R241" s="34"/>
      <c r="S241" s="34"/>
      <c r="T241" s="34"/>
      <c r="U241" s="34"/>
      <c r="V241" s="34"/>
      <c r="W241" s="34"/>
      <c r="X241" s="34"/>
      <c r="Y241" s="34"/>
      <c r="Z241" s="34"/>
      <c r="AA241" s="34"/>
      <c r="AB241" s="34"/>
      <c r="AC241" s="34"/>
      <c r="AD241" s="34"/>
      <c r="AE241" s="34"/>
      <c r="AF241" s="34"/>
      <c r="AG241" s="34"/>
      <c r="AH241" s="34"/>
      <c r="AI241" s="34"/>
      <c r="AJ241" s="34"/>
      <c r="AK241" s="34"/>
      <c r="AL241" s="34"/>
      <c r="AM241" s="34"/>
      <c r="AN241" s="34"/>
      <c r="AO241" s="34"/>
      <c r="AP241" s="34"/>
      <c r="AQ241" s="34"/>
      <c r="AR241" s="34"/>
      <c r="AS241" s="34"/>
      <c r="AT241" s="34"/>
      <c r="AU241" s="34"/>
      <c r="AV241" s="34"/>
      <c r="AW241" s="34"/>
      <c r="AX241" s="34"/>
      <c r="AY241" s="34"/>
      <c r="AZ241" s="34"/>
      <c r="BA241" s="34"/>
      <c r="BB241" s="34"/>
      <c r="BC241" s="34"/>
      <c r="BD241" s="34"/>
      <c r="BE241" s="34"/>
      <c r="BF241" s="34"/>
      <c r="BG241" s="34"/>
      <c r="BH241" s="34"/>
      <c r="BI241" s="34"/>
      <c r="BJ241" s="34"/>
      <c r="BK241" s="34"/>
      <c r="BL241" s="34"/>
      <c r="BM241" s="34"/>
      <c r="BN241" s="34"/>
    </row>
    <row r="242" spans="1:66" s="1" customFormat="1" ht="24.75" customHeight="1" x14ac:dyDescent="0.5">
      <c r="A242" s="46" t="s">
        <v>353</v>
      </c>
      <c r="B242" s="47" t="s">
        <v>16</v>
      </c>
      <c r="C242" s="57" t="s">
        <v>117</v>
      </c>
      <c r="D242" s="58">
        <v>242</v>
      </c>
      <c r="E242" s="18" t="str">
        <f t="shared" si="9"/>
        <v>Member_Composite+Member_DOB</v>
      </c>
      <c r="F242" s="44"/>
      <c r="G242" s="30" t="s">
        <v>784</v>
      </c>
      <c r="H242" s="9" t="s">
        <v>5</v>
      </c>
      <c r="I242" s="7"/>
      <c r="J242" s="7" t="s">
        <v>489</v>
      </c>
      <c r="K242" s="7" t="s">
        <v>16</v>
      </c>
      <c r="L242" s="7">
        <v>10</v>
      </c>
      <c r="M242" s="34"/>
      <c r="N242" s="34"/>
      <c r="O242" s="34"/>
      <c r="P242" s="34"/>
      <c r="Q242" s="34"/>
      <c r="R242" s="34"/>
      <c r="S242" s="34"/>
      <c r="T242" s="34"/>
      <c r="U242" s="34"/>
      <c r="V242" s="34"/>
      <c r="W242" s="34"/>
      <c r="X242" s="34"/>
      <c r="Y242" s="34"/>
      <c r="Z242" s="34"/>
      <c r="AA242" s="34"/>
      <c r="AB242" s="34"/>
      <c r="AC242" s="34"/>
      <c r="AD242" s="34"/>
      <c r="AE242" s="34"/>
      <c r="AF242" s="34"/>
      <c r="AG242" s="34"/>
      <c r="AH242" s="34"/>
      <c r="AI242" s="34"/>
      <c r="AJ242" s="34"/>
      <c r="AK242" s="34"/>
      <c r="AL242" s="34"/>
      <c r="AM242" s="34"/>
      <c r="AN242" s="34"/>
      <c r="AO242" s="34"/>
      <c r="AP242" s="34"/>
      <c r="AQ242" s="34"/>
      <c r="AR242" s="34"/>
      <c r="AS242" s="34"/>
      <c r="AT242" s="34"/>
      <c r="AU242" s="34"/>
      <c r="AV242" s="34"/>
      <c r="AW242" s="34"/>
      <c r="AX242" s="34"/>
      <c r="AY242" s="34"/>
      <c r="AZ242" s="34"/>
      <c r="BA242" s="34"/>
      <c r="BB242" s="34"/>
      <c r="BC242" s="34"/>
      <c r="BD242" s="34"/>
      <c r="BE242" s="34"/>
      <c r="BF242" s="34"/>
      <c r="BG242" s="34"/>
      <c r="BH242" s="34"/>
      <c r="BI242" s="34"/>
      <c r="BJ242" s="34"/>
      <c r="BK242" s="34"/>
      <c r="BL242" s="34"/>
      <c r="BM242" s="34"/>
      <c r="BN242" s="34"/>
    </row>
    <row r="243" spans="1:66" s="1" customFormat="1" ht="24.75" customHeight="1" x14ac:dyDescent="0.5">
      <c r="A243" s="46" t="s">
        <v>353</v>
      </c>
      <c r="B243" s="46" t="s">
        <v>16</v>
      </c>
      <c r="C243" s="57" t="s">
        <v>226</v>
      </c>
      <c r="D243" s="58">
        <v>243</v>
      </c>
      <c r="E243" s="18" t="str">
        <f t="shared" si="9"/>
        <v>Member_Composite+Member_DOB_Day</v>
      </c>
      <c r="F243" s="44"/>
      <c r="G243" s="30"/>
      <c r="H243" s="9" t="s">
        <v>5</v>
      </c>
      <c r="I243" s="7" t="s">
        <v>6</v>
      </c>
      <c r="J243" s="7" t="s">
        <v>490</v>
      </c>
      <c r="K243" s="7" t="s">
        <v>245</v>
      </c>
      <c r="L243" s="7">
        <v>19</v>
      </c>
      <c r="M243" s="34"/>
      <c r="N243" s="34"/>
      <c r="O243" s="34"/>
      <c r="P243" s="34"/>
      <c r="Q243" s="34"/>
      <c r="R243" s="34"/>
      <c r="S243" s="34"/>
      <c r="T243" s="34"/>
      <c r="U243" s="34"/>
      <c r="V243" s="34"/>
      <c r="W243" s="34"/>
      <c r="X243" s="34"/>
      <c r="Y243" s="34"/>
      <c r="Z243" s="34"/>
      <c r="AA243" s="34"/>
      <c r="AB243" s="34"/>
      <c r="AC243" s="34"/>
      <c r="AD243" s="34"/>
      <c r="AE243" s="34"/>
      <c r="AF243" s="34"/>
      <c r="AG243" s="34"/>
      <c r="AH243" s="34"/>
      <c r="AI243" s="34"/>
      <c r="AJ243" s="34"/>
      <c r="AK243" s="34"/>
      <c r="AL243" s="34"/>
      <c r="AM243" s="34"/>
      <c r="AN243" s="34"/>
      <c r="AO243" s="34"/>
      <c r="AP243" s="34"/>
      <c r="AQ243" s="34"/>
      <c r="AR243" s="34"/>
      <c r="AS243" s="34"/>
      <c r="AT243" s="34"/>
      <c r="AU243" s="34"/>
      <c r="AV243" s="34"/>
      <c r="AW243" s="34"/>
      <c r="AX243" s="34"/>
      <c r="AY243" s="34"/>
      <c r="AZ243" s="34"/>
      <c r="BA243" s="34"/>
      <c r="BB243" s="34"/>
      <c r="BC243" s="34"/>
      <c r="BD243" s="34"/>
      <c r="BE243" s="34"/>
      <c r="BF243" s="34"/>
      <c r="BG243" s="34"/>
      <c r="BH243" s="34"/>
      <c r="BI243" s="34"/>
      <c r="BJ243" s="34"/>
      <c r="BK243" s="34"/>
      <c r="BL243" s="34"/>
      <c r="BM243" s="34"/>
      <c r="BN243" s="34"/>
    </row>
    <row r="244" spans="1:66" s="1" customFormat="1" ht="24.75" customHeight="1" x14ac:dyDescent="0.5">
      <c r="A244" s="46" t="s">
        <v>353</v>
      </c>
      <c r="B244" s="46" t="s">
        <v>16</v>
      </c>
      <c r="C244" s="57" t="s">
        <v>227</v>
      </c>
      <c r="D244" s="58">
        <v>244</v>
      </c>
      <c r="E244" s="18" t="str">
        <f t="shared" si="9"/>
        <v>Member_Composite+Member_DOB_Month</v>
      </c>
      <c r="F244" s="44"/>
      <c r="G244" s="30"/>
      <c r="H244" s="9" t="s">
        <v>5</v>
      </c>
      <c r="I244" s="7" t="s">
        <v>6</v>
      </c>
      <c r="J244" s="7" t="s">
        <v>491</v>
      </c>
      <c r="K244" s="7" t="s">
        <v>245</v>
      </c>
      <c r="L244" s="7">
        <v>19</v>
      </c>
      <c r="M244" s="34"/>
      <c r="N244" s="34"/>
      <c r="O244" s="34"/>
      <c r="P244" s="34"/>
      <c r="Q244" s="34"/>
      <c r="R244" s="34"/>
      <c r="S244" s="34"/>
      <c r="T244" s="34"/>
      <c r="U244" s="34"/>
      <c r="V244" s="34"/>
      <c r="W244" s="34"/>
      <c r="X244" s="34"/>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34"/>
      <c r="BB244" s="34"/>
      <c r="BC244" s="34"/>
      <c r="BD244" s="34"/>
      <c r="BE244" s="34"/>
      <c r="BF244" s="34"/>
      <c r="BG244" s="34"/>
      <c r="BH244" s="34"/>
      <c r="BI244" s="34"/>
      <c r="BJ244" s="34"/>
      <c r="BK244" s="34"/>
      <c r="BL244" s="34"/>
      <c r="BM244" s="34"/>
      <c r="BN244" s="34"/>
    </row>
    <row r="245" spans="1:66" s="1" customFormat="1" ht="24.75" customHeight="1" x14ac:dyDescent="0.5">
      <c r="A245" s="46" t="s">
        <v>353</v>
      </c>
      <c r="B245" s="46" t="s">
        <v>16</v>
      </c>
      <c r="C245" s="57" t="s">
        <v>228</v>
      </c>
      <c r="D245" s="58">
        <v>245</v>
      </c>
      <c r="E245" s="18" t="str">
        <f t="shared" si="9"/>
        <v>Member_Composite+Member_DOB_Year</v>
      </c>
      <c r="F245" s="44"/>
      <c r="G245" s="30"/>
      <c r="H245" s="9" t="s">
        <v>7</v>
      </c>
      <c r="I245" s="7" t="s">
        <v>6</v>
      </c>
      <c r="J245" s="7" t="s">
        <v>492</v>
      </c>
      <c r="K245" s="7" t="s">
        <v>245</v>
      </c>
      <c r="L245" s="7">
        <v>19</v>
      </c>
      <c r="M245" s="34"/>
      <c r="N245" s="34"/>
      <c r="O245" s="34"/>
      <c r="P245" s="34"/>
      <c r="Q245" s="34"/>
      <c r="R245" s="34"/>
      <c r="S245" s="34"/>
      <c r="T245" s="34"/>
      <c r="U245" s="34"/>
      <c r="V245" s="34"/>
      <c r="W245" s="34"/>
      <c r="X245" s="34"/>
      <c r="Y245" s="34"/>
      <c r="Z245" s="34"/>
      <c r="AA245" s="34"/>
      <c r="AB245" s="34"/>
      <c r="AC245" s="34"/>
      <c r="AD245" s="34"/>
      <c r="AE245" s="34"/>
      <c r="AF245" s="34"/>
      <c r="AG245" s="34"/>
      <c r="AH245" s="34"/>
      <c r="AI245" s="34"/>
      <c r="AJ245" s="34"/>
      <c r="AK245" s="34"/>
      <c r="AL245" s="34"/>
      <c r="AM245" s="34"/>
      <c r="AN245" s="34"/>
      <c r="AO245" s="34"/>
      <c r="AP245" s="34"/>
      <c r="AQ245" s="34"/>
      <c r="AR245" s="34"/>
      <c r="AS245" s="34"/>
      <c r="AT245" s="34"/>
      <c r="AU245" s="34"/>
      <c r="AV245" s="34"/>
      <c r="AW245" s="34"/>
      <c r="AX245" s="34"/>
      <c r="AY245" s="34"/>
      <c r="AZ245" s="34"/>
      <c r="BA245" s="34"/>
      <c r="BB245" s="34"/>
      <c r="BC245" s="34"/>
      <c r="BD245" s="34"/>
      <c r="BE245" s="34"/>
      <c r="BF245" s="34"/>
      <c r="BG245" s="34"/>
      <c r="BH245" s="34"/>
      <c r="BI245" s="34"/>
      <c r="BJ245" s="34"/>
      <c r="BK245" s="34"/>
      <c r="BL245" s="34"/>
      <c r="BM245" s="34"/>
      <c r="BN245" s="34"/>
    </row>
    <row r="246" spans="1:66" s="1" customFormat="1" ht="24.75" customHeight="1" x14ac:dyDescent="0.5">
      <c r="A246" s="46" t="s">
        <v>353</v>
      </c>
      <c r="B246" s="47" t="s">
        <v>15</v>
      </c>
      <c r="C246" s="57" t="s">
        <v>121</v>
      </c>
      <c r="D246" s="58">
        <v>246</v>
      </c>
      <c r="E246" s="18" t="str">
        <f t="shared" si="9"/>
        <v>Member_Composite+Member_State_Cd</v>
      </c>
      <c r="F246" s="44"/>
      <c r="G246" s="30" t="s">
        <v>784</v>
      </c>
      <c r="H246" s="9" t="s">
        <v>7</v>
      </c>
      <c r="I246" s="7" t="s">
        <v>122</v>
      </c>
      <c r="J246" s="7" t="s">
        <v>273</v>
      </c>
      <c r="K246" s="7" t="s">
        <v>244</v>
      </c>
      <c r="L246" s="7">
        <v>2</v>
      </c>
      <c r="M246" s="34"/>
      <c r="N246" s="34"/>
      <c r="O246" s="34"/>
      <c r="P246" s="34"/>
      <c r="Q246" s="34"/>
      <c r="R246" s="34"/>
      <c r="S246" s="34"/>
      <c r="T246" s="34"/>
      <c r="U246" s="34"/>
      <c r="V246" s="34"/>
      <c r="W246" s="34"/>
      <c r="X246" s="34"/>
      <c r="Y246" s="34"/>
      <c r="Z246" s="34"/>
      <c r="AA246" s="34"/>
      <c r="AB246" s="34"/>
      <c r="AC246" s="34"/>
      <c r="AD246" s="34"/>
      <c r="AE246" s="34"/>
      <c r="AF246" s="34"/>
      <c r="AG246" s="34"/>
      <c r="AH246" s="34"/>
      <c r="AI246" s="34"/>
      <c r="AJ246" s="34"/>
      <c r="AK246" s="34"/>
      <c r="AL246" s="34"/>
      <c r="AM246" s="34"/>
      <c r="AN246" s="34"/>
      <c r="AO246" s="34"/>
      <c r="AP246" s="34"/>
      <c r="AQ246" s="34"/>
      <c r="AR246" s="34"/>
      <c r="AS246" s="34"/>
      <c r="AT246" s="34"/>
      <c r="AU246" s="34"/>
      <c r="AV246" s="34"/>
      <c r="AW246" s="34"/>
      <c r="AX246" s="34"/>
      <c r="AY246" s="34"/>
      <c r="AZ246" s="34"/>
      <c r="BA246" s="34"/>
      <c r="BB246" s="34"/>
      <c r="BC246" s="34"/>
      <c r="BD246" s="34"/>
      <c r="BE246" s="34"/>
      <c r="BF246" s="34"/>
      <c r="BG246" s="34"/>
      <c r="BH246" s="34"/>
      <c r="BI246" s="34"/>
      <c r="BJ246" s="34"/>
      <c r="BK246" s="34"/>
      <c r="BL246" s="34"/>
      <c r="BM246" s="34"/>
      <c r="BN246" s="34"/>
    </row>
    <row r="247" spans="1:66" s="1" customFormat="1" ht="24.75" customHeight="1" x14ac:dyDescent="0.5">
      <c r="A247" s="46" t="s">
        <v>353</v>
      </c>
      <c r="B247" s="46" t="s">
        <v>15</v>
      </c>
      <c r="C247" s="57" t="s">
        <v>126</v>
      </c>
      <c r="D247" s="58">
        <v>247</v>
      </c>
      <c r="E247" s="18" t="str">
        <f t="shared" si="9"/>
        <v>Member_Composite+Member_Zip_Cd</v>
      </c>
      <c r="F247" s="44"/>
      <c r="G247" s="30" t="s">
        <v>784</v>
      </c>
      <c r="H247" s="9" t="s">
        <v>5</v>
      </c>
      <c r="I247" s="7" t="s">
        <v>127</v>
      </c>
      <c r="J247" s="7" t="s">
        <v>276</v>
      </c>
      <c r="K247" s="7" t="s">
        <v>244</v>
      </c>
      <c r="L247" s="7">
        <v>11</v>
      </c>
      <c r="M247" s="34"/>
      <c r="N247" s="34"/>
      <c r="O247" s="34"/>
      <c r="P247" s="34"/>
      <c r="Q247" s="34"/>
      <c r="R247" s="34"/>
      <c r="S247" s="34"/>
      <c r="T247" s="34"/>
      <c r="U247" s="34"/>
      <c r="V247" s="34"/>
      <c r="W247" s="34"/>
      <c r="X247" s="34"/>
      <c r="Y247" s="34"/>
      <c r="Z247" s="34"/>
      <c r="AA247" s="34"/>
      <c r="AB247" s="34"/>
      <c r="AC247" s="34"/>
      <c r="AD247" s="34"/>
      <c r="AE247" s="34"/>
      <c r="AF247" s="34"/>
      <c r="AG247" s="34"/>
      <c r="AH247" s="34"/>
      <c r="AI247" s="34"/>
      <c r="AJ247" s="34"/>
      <c r="AK247" s="34"/>
      <c r="AL247" s="34"/>
      <c r="AM247" s="34"/>
      <c r="AN247" s="34"/>
      <c r="AO247" s="34"/>
      <c r="AP247" s="34"/>
      <c r="AQ247" s="34"/>
      <c r="AR247" s="34"/>
      <c r="AS247" s="34"/>
      <c r="AT247" s="34"/>
      <c r="AU247" s="34"/>
      <c r="AV247" s="34"/>
      <c r="AW247" s="34"/>
      <c r="AX247" s="34"/>
      <c r="AY247" s="34"/>
      <c r="AZ247" s="34"/>
      <c r="BA247" s="34"/>
      <c r="BB247" s="34"/>
      <c r="BC247" s="34"/>
      <c r="BD247" s="34"/>
      <c r="BE247" s="34"/>
      <c r="BF247" s="34"/>
      <c r="BG247" s="34"/>
      <c r="BH247" s="34"/>
      <c r="BI247" s="34"/>
      <c r="BJ247" s="34"/>
      <c r="BK247" s="34"/>
      <c r="BL247" s="34"/>
      <c r="BM247" s="34"/>
      <c r="BN247" s="34"/>
    </row>
    <row r="248" spans="1:66" s="1" customFormat="1" ht="24.75" customHeight="1" x14ac:dyDescent="0.5">
      <c r="A248" s="46" t="s">
        <v>353</v>
      </c>
      <c r="B248" s="46" t="s">
        <v>15</v>
      </c>
      <c r="C248" s="57" t="s">
        <v>128</v>
      </c>
      <c r="D248" s="58">
        <v>248</v>
      </c>
      <c r="E248" s="18" t="str">
        <f t="shared" si="9"/>
        <v>Member_Composite+Member_Zip_Cd_3_Digit</v>
      </c>
      <c r="F248" s="44"/>
      <c r="G248" s="30" t="s">
        <v>784</v>
      </c>
      <c r="H248" s="9" t="s">
        <v>7</v>
      </c>
      <c r="I248" s="7" t="s">
        <v>6</v>
      </c>
      <c r="J248" s="7" t="s">
        <v>493</v>
      </c>
      <c r="K248" s="7" t="s">
        <v>244</v>
      </c>
      <c r="L248" s="7">
        <v>11</v>
      </c>
      <c r="M248" s="34"/>
      <c r="N248" s="34"/>
      <c r="O248" s="34"/>
      <c r="P248" s="34"/>
      <c r="Q248" s="34"/>
      <c r="R248" s="34"/>
      <c r="S248" s="34"/>
      <c r="T248" s="34"/>
      <c r="U248" s="34"/>
      <c r="V248" s="34"/>
      <c r="W248" s="34"/>
      <c r="X248" s="34"/>
      <c r="Y248" s="34"/>
      <c r="Z248" s="34"/>
      <c r="AA248" s="34"/>
      <c r="AB248" s="34"/>
      <c r="AC248" s="34"/>
      <c r="AD248" s="34"/>
      <c r="AE248" s="34"/>
      <c r="AF248" s="34"/>
      <c r="AG248" s="34"/>
      <c r="AH248" s="34"/>
      <c r="AI248" s="34"/>
      <c r="AJ248" s="34"/>
      <c r="AK248" s="34"/>
      <c r="AL248" s="34"/>
      <c r="AM248" s="34"/>
      <c r="AN248" s="34"/>
      <c r="AO248" s="34"/>
      <c r="AP248" s="34"/>
      <c r="AQ248" s="34"/>
      <c r="AR248" s="34"/>
      <c r="AS248" s="34"/>
      <c r="AT248" s="34"/>
      <c r="AU248" s="34"/>
      <c r="AV248" s="34"/>
      <c r="AW248" s="34"/>
      <c r="AX248" s="34"/>
      <c r="AY248" s="34"/>
      <c r="AZ248" s="34"/>
      <c r="BA248" s="34"/>
      <c r="BB248" s="34"/>
      <c r="BC248" s="34"/>
      <c r="BD248" s="34"/>
      <c r="BE248" s="34"/>
      <c r="BF248" s="34"/>
      <c r="BG248" s="34"/>
      <c r="BH248" s="34"/>
      <c r="BI248" s="34"/>
      <c r="BJ248" s="34"/>
      <c r="BK248" s="34"/>
      <c r="BL248" s="34"/>
      <c r="BM248" s="34"/>
      <c r="BN248" s="34"/>
    </row>
    <row r="249" spans="1:66" s="1" customFormat="1" ht="24.75" customHeight="1" x14ac:dyDescent="0.5">
      <c r="A249" s="46" t="s">
        <v>353</v>
      </c>
      <c r="B249" s="46" t="s">
        <v>15</v>
      </c>
      <c r="C249" s="7" t="s">
        <v>567</v>
      </c>
      <c r="D249" s="58">
        <v>249</v>
      </c>
      <c r="E249" s="18" t="str">
        <f t="shared" si="9"/>
        <v>Member_Composite+Member_HSR</v>
      </c>
      <c r="F249" s="44"/>
      <c r="G249" s="30" t="s">
        <v>784</v>
      </c>
      <c r="H249" s="9" t="s">
        <v>7</v>
      </c>
      <c r="I249" s="7"/>
      <c r="J249" s="7" t="s">
        <v>584</v>
      </c>
      <c r="K249" s="7" t="s">
        <v>245</v>
      </c>
      <c r="L249" s="7">
        <v>19</v>
      </c>
      <c r="M249" s="34"/>
      <c r="N249" s="34"/>
      <c r="O249" s="34"/>
      <c r="P249" s="34"/>
      <c r="Q249" s="34"/>
      <c r="R249" s="34"/>
      <c r="S249" s="34"/>
      <c r="T249" s="34"/>
      <c r="U249" s="34"/>
      <c r="V249" s="34"/>
      <c r="W249" s="34"/>
      <c r="X249" s="34"/>
      <c r="Y249" s="3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4"/>
      <c r="AY249" s="34"/>
      <c r="AZ249" s="34"/>
      <c r="BA249" s="34"/>
      <c r="BB249" s="34"/>
      <c r="BC249" s="34"/>
      <c r="BD249" s="34"/>
      <c r="BE249" s="34"/>
      <c r="BF249" s="34"/>
      <c r="BG249" s="34"/>
      <c r="BH249" s="34"/>
      <c r="BI249" s="34"/>
      <c r="BJ249" s="34"/>
      <c r="BK249" s="34"/>
      <c r="BL249" s="34"/>
      <c r="BM249" s="34"/>
      <c r="BN249" s="34"/>
    </row>
    <row r="250" spans="1:66" s="1" customFormat="1" ht="24.75" customHeight="1" x14ac:dyDescent="0.5">
      <c r="A250" s="46" t="s">
        <v>353</v>
      </c>
      <c r="B250" s="46" t="s">
        <v>15</v>
      </c>
      <c r="C250" s="7" t="s">
        <v>773</v>
      </c>
      <c r="D250" s="58">
        <v>250</v>
      </c>
      <c r="E250" s="18" t="str">
        <f t="shared" si="9"/>
        <v>Member_Composite+Member_URF</v>
      </c>
      <c r="F250" s="44"/>
      <c r="G250" s="30" t="s">
        <v>784</v>
      </c>
      <c r="H250" s="9" t="s">
        <v>7</v>
      </c>
      <c r="I250" s="7"/>
      <c r="J250" s="7" t="s">
        <v>583</v>
      </c>
      <c r="K250" s="7" t="s">
        <v>244</v>
      </c>
      <c r="L250" s="7">
        <v>8</v>
      </c>
      <c r="M250" s="34"/>
      <c r="N250" s="34"/>
      <c r="O250" s="34"/>
      <c r="P250" s="34"/>
      <c r="Q250" s="34"/>
      <c r="R250" s="34"/>
      <c r="S250" s="34"/>
      <c r="T250" s="34"/>
      <c r="U250" s="34"/>
      <c r="V250" s="34"/>
      <c r="W250" s="34"/>
      <c r="X250" s="34"/>
      <c r="Y250" s="3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4"/>
      <c r="AY250" s="34"/>
      <c r="AZ250" s="34"/>
      <c r="BA250" s="34"/>
      <c r="BB250" s="34"/>
      <c r="BC250" s="34"/>
      <c r="BD250" s="34"/>
      <c r="BE250" s="34"/>
      <c r="BF250" s="34"/>
      <c r="BG250" s="34"/>
      <c r="BH250" s="34"/>
      <c r="BI250" s="34"/>
      <c r="BJ250" s="34"/>
      <c r="BK250" s="34"/>
      <c r="BL250" s="34"/>
      <c r="BM250" s="34"/>
      <c r="BN250" s="34"/>
    </row>
    <row r="251" spans="1:66" s="1" customFormat="1" ht="24.75" customHeight="1" x14ac:dyDescent="0.5">
      <c r="A251" s="46" t="s">
        <v>353</v>
      </c>
      <c r="B251" s="47" t="s">
        <v>4</v>
      </c>
      <c r="C251" s="57" t="s">
        <v>107</v>
      </c>
      <c r="D251" s="58">
        <v>251</v>
      </c>
      <c r="E251" s="18" t="str">
        <f t="shared" si="8"/>
        <v>Member_Composite+Ethnicity_1_Cd</v>
      </c>
      <c r="F251" s="44"/>
      <c r="G251" s="30" t="s">
        <v>784</v>
      </c>
      <c r="H251" s="9" t="s">
        <v>7</v>
      </c>
      <c r="I251" s="7" t="s">
        <v>108</v>
      </c>
      <c r="J251" s="7" t="s">
        <v>277</v>
      </c>
      <c r="K251" s="7" t="s">
        <v>244</v>
      </c>
      <c r="L251" s="7">
        <v>6</v>
      </c>
      <c r="M251" s="34"/>
      <c r="N251" s="34"/>
      <c r="O251" s="34"/>
      <c r="P251" s="34"/>
      <c r="Q251" s="34"/>
      <c r="R251" s="34"/>
      <c r="S251" s="34"/>
      <c r="T251" s="34"/>
      <c r="U251" s="34"/>
      <c r="V251" s="34"/>
      <c r="W251" s="34"/>
      <c r="X251" s="34"/>
      <c r="Y251" s="34"/>
      <c r="Z251" s="34"/>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4"/>
      <c r="AY251" s="34"/>
      <c r="AZ251" s="34"/>
      <c r="BA251" s="34"/>
      <c r="BB251" s="34"/>
      <c r="BC251" s="34"/>
      <c r="BD251" s="34"/>
      <c r="BE251" s="34"/>
      <c r="BF251" s="34"/>
      <c r="BG251" s="34"/>
      <c r="BH251" s="34"/>
      <c r="BI251" s="34"/>
      <c r="BJ251" s="34"/>
      <c r="BK251" s="34"/>
      <c r="BL251" s="34"/>
      <c r="BM251" s="34"/>
      <c r="BN251" s="34"/>
    </row>
    <row r="252" spans="1:66" s="1" customFormat="1" ht="24.75" customHeight="1" x14ac:dyDescent="0.5">
      <c r="A252" s="46" t="s">
        <v>353</v>
      </c>
      <c r="B252" s="46" t="s">
        <v>4</v>
      </c>
      <c r="C252" s="57" t="s">
        <v>109</v>
      </c>
      <c r="D252" s="58">
        <v>252</v>
      </c>
      <c r="E252" s="18" t="str">
        <f t="shared" si="8"/>
        <v>Member_Composite+Ethnicity_2_Cd</v>
      </c>
      <c r="F252" s="44"/>
      <c r="G252" s="30" t="s">
        <v>784</v>
      </c>
      <c r="H252" s="9" t="s">
        <v>7</v>
      </c>
      <c r="I252" s="7" t="s">
        <v>110</v>
      </c>
      <c r="J252" s="7" t="s">
        <v>111</v>
      </c>
      <c r="K252" s="7" t="s">
        <v>244</v>
      </c>
      <c r="L252" s="7">
        <v>6</v>
      </c>
      <c r="M252" s="34"/>
      <c r="N252" s="34"/>
      <c r="O252" s="34"/>
      <c r="P252" s="34"/>
      <c r="Q252" s="34"/>
      <c r="R252" s="34"/>
      <c r="S252" s="34"/>
      <c r="T252" s="34"/>
      <c r="U252" s="34"/>
      <c r="V252" s="34"/>
      <c r="W252" s="34"/>
      <c r="X252" s="34"/>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4"/>
      <c r="AY252" s="34"/>
      <c r="AZ252" s="34"/>
      <c r="BA252" s="34"/>
      <c r="BB252" s="34"/>
      <c r="BC252" s="34"/>
      <c r="BD252" s="34"/>
      <c r="BE252" s="34"/>
      <c r="BF252" s="34"/>
      <c r="BG252" s="34"/>
      <c r="BH252" s="34"/>
      <c r="BI252" s="34"/>
      <c r="BJ252" s="34"/>
      <c r="BK252" s="34"/>
      <c r="BL252" s="34"/>
      <c r="BM252" s="34"/>
      <c r="BN252" s="34"/>
    </row>
    <row r="253" spans="1:66" s="1" customFormat="1" ht="24.75" customHeight="1" x14ac:dyDescent="0.5">
      <c r="A253" s="46" t="s">
        <v>353</v>
      </c>
      <c r="B253" s="46" t="s">
        <v>4</v>
      </c>
      <c r="C253" s="57" t="s">
        <v>112</v>
      </c>
      <c r="D253" s="58">
        <v>253</v>
      </c>
      <c r="E253" s="18" t="str">
        <f t="shared" si="8"/>
        <v>Member_Composite+Hispanic_Ind</v>
      </c>
      <c r="F253" s="44"/>
      <c r="G253" s="30" t="s">
        <v>784</v>
      </c>
      <c r="H253" s="9" t="s">
        <v>7</v>
      </c>
      <c r="I253" s="7" t="s">
        <v>113</v>
      </c>
      <c r="J253" s="7" t="s">
        <v>576</v>
      </c>
      <c r="K253" s="7" t="s">
        <v>244</v>
      </c>
      <c r="L253" s="7">
        <v>1</v>
      </c>
      <c r="M253" s="34"/>
      <c r="N253" s="34"/>
      <c r="O253" s="34"/>
      <c r="P253" s="34"/>
      <c r="Q253" s="34"/>
      <c r="R253" s="34"/>
      <c r="S253" s="34"/>
      <c r="T253" s="34"/>
      <c r="U253" s="34"/>
      <c r="V253" s="34"/>
      <c r="W253" s="34"/>
      <c r="X253" s="34"/>
      <c r="Y253" s="3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34"/>
      <c r="AY253" s="34"/>
      <c r="AZ253" s="34"/>
      <c r="BA253" s="34"/>
      <c r="BB253" s="34"/>
      <c r="BC253" s="34"/>
      <c r="BD253" s="34"/>
      <c r="BE253" s="34"/>
      <c r="BF253" s="34"/>
      <c r="BG253" s="34"/>
      <c r="BH253" s="34"/>
      <c r="BI253" s="34"/>
      <c r="BJ253" s="34"/>
      <c r="BK253" s="34"/>
      <c r="BL253" s="34"/>
      <c r="BM253" s="34"/>
      <c r="BN253" s="34"/>
    </row>
    <row r="254" spans="1:66" s="1" customFormat="1" ht="24.75" customHeight="1" x14ac:dyDescent="0.5">
      <c r="A254" s="46" t="s">
        <v>353</v>
      </c>
      <c r="B254" s="46" t="s">
        <v>4</v>
      </c>
      <c r="C254" s="57" t="s">
        <v>118</v>
      </c>
      <c r="D254" s="58">
        <v>254</v>
      </c>
      <c r="E254" s="18" t="str">
        <f t="shared" si="8"/>
        <v>Member_Composite+Member_Gender_Cd</v>
      </c>
      <c r="F254" s="44"/>
      <c r="G254" s="30" t="s">
        <v>784</v>
      </c>
      <c r="H254" s="9" t="s">
        <v>7</v>
      </c>
      <c r="I254" s="7" t="s">
        <v>119</v>
      </c>
      <c r="J254" s="7" t="s">
        <v>572</v>
      </c>
      <c r="K254" s="7" t="s">
        <v>244</v>
      </c>
      <c r="L254" s="7">
        <v>1</v>
      </c>
      <c r="M254" s="34"/>
      <c r="N254" s="34"/>
      <c r="O254" s="34"/>
      <c r="P254" s="34"/>
      <c r="Q254" s="34"/>
      <c r="R254" s="34"/>
      <c r="S254" s="34"/>
      <c r="T254" s="34"/>
      <c r="U254" s="34"/>
      <c r="V254" s="34"/>
      <c r="W254" s="34"/>
      <c r="X254" s="34"/>
      <c r="Y254" s="3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34"/>
      <c r="AY254" s="34"/>
      <c r="AZ254" s="34"/>
      <c r="BA254" s="34"/>
      <c r="BB254" s="34"/>
      <c r="BC254" s="34"/>
      <c r="BD254" s="34"/>
      <c r="BE254" s="34"/>
      <c r="BF254" s="34"/>
      <c r="BG254" s="34"/>
      <c r="BH254" s="34"/>
      <c r="BI254" s="34"/>
      <c r="BJ254" s="34"/>
      <c r="BK254" s="34"/>
      <c r="BL254" s="34"/>
      <c r="BM254" s="34"/>
      <c r="BN254" s="34"/>
    </row>
    <row r="255" spans="1:66" s="1" customFormat="1" ht="24.75" customHeight="1" x14ac:dyDescent="0.5">
      <c r="A255" s="46" t="s">
        <v>353</v>
      </c>
      <c r="B255" s="46" t="s">
        <v>4</v>
      </c>
      <c r="C255" s="57" t="s">
        <v>124</v>
      </c>
      <c r="D255" s="58">
        <v>255</v>
      </c>
      <c r="E255" s="18" t="str">
        <f t="shared" si="8"/>
        <v>Member_Composite+Member_Subscriber_Rlp_Cd</v>
      </c>
      <c r="F255" s="44"/>
      <c r="G255" s="30" t="s">
        <v>784</v>
      </c>
      <c r="H255" s="9" t="s">
        <v>7</v>
      </c>
      <c r="I255" s="7" t="s">
        <v>125</v>
      </c>
      <c r="J255" s="7" t="s">
        <v>278</v>
      </c>
      <c r="K255" s="7" t="s">
        <v>244</v>
      </c>
      <c r="L255" s="7">
        <v>2</v>
      </c>
      <c r="M255" s="34"/>
      <c r="N255" s="34"/>
      <c r="O255" s="34"/>
      <c r="P255" s="34"/>
      <c r="Q255" s="34"/>
      <c r="R255" s="34"/>
      <c r="S255" s="34"/>
      <c r="T255" s="34"/>
      <c r="U255" s="34"/>
      <c r="V255" s="34"/>
      <c r="W255" s="34"/>
      <c r="X255" s="34"/>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4"/>
      <c r="AY255" s="34"/>
      <c r="AZ255" s="34"/>
      <c r="BA255" s="34"/>
      <c r="BB255" s="34"/>
      <c r="BC255" s="34"/>
      <c r="BD255" s="34"/>
      <c r="BE255" s="34"/>
      <c r="BF255" s="34"/>
      <c r="BG255" s="34"/>
      <c r="BH255" s="34"/>
      <c r="BI255" s="34"/>
      <c r="BJ255" s="34"/>
      <c r="BK255" s="34"/>
      <c r="BL255" s="34"/>
      <c r="BM255" s="34"/>
      <c r="BN255" s="34"/>
    </row>
    <row r="256" spans="1:66" s="1" customFormat="1" ht="24.75" customHeight="1" x14ac:dyDescent="0.5">
      <c r="A256" s="46" t="s">
        <v>353</v>
      </c>
      <c r="B256" s="46" t="s">
        <v>4</v>
      </c>
      <c r="C256" s="57" t="s">
        <v>129</v>
      </c>
      <c r="D256" s="58">
        <v>256</v>
      </c>
      <c r="E256" s="18" t="str">
        <f t="shared" si="8"/>
        <v>Member_Composite+Other_Ethnicity</v>
      </c>
      <c r="F256" s="44"/>
      <c r="G256" s="30" t="s">
        <v>784</v>
      </c>
      <c r="H256" s="9" t="s">
        <v>7</v>
      </c>
      <c r="I256" s="7" t="s">
        <v>130</v>
      </c>
      <c r="J256" s="7" t="s">
        <v>131</v>
      </c>
      <c r="K256" s="7" t="s">
        <v>244</v>
      </c>
      <c r="L256" s="7">
        <v>20</v>
      </c>
      <c r="M256" s="34"/>
      <c r="N256" s="34"/>
      <c r="O256" s="34"/>
      <c r="P256" s="34"/>
      <c r="Q256" s="34"/>
      <c r="R256" s="34"/>
      <c r="S256" s="34"/>
      <c r="T256" s="34"/>
      <c r="U256" s="34"/>
      <c r="V256" s="34"/>
      <c r="W256" s="34"/>
      <c r="X256" s="34"/>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4"/>
      <c r="AY256" s="34"/>
      <c r="AZ256" s="34"/>
      <c r="BA256" s="34"/>
      <c r="BB256" s="34"/>
      <c r="BC256" s="34"/>
      <c r="BD256" s="34"/>
      <c r="BE256" s="34"/>
      <c r="BF256" s="34"/>
      <c r="BG256" s="34"/>
      <c r="BH256" s="34"/>
      <c r="BI256" s="34"/>
      <c r="BJ256" s="34"/>
      <c r="BK256" s="34"/>
      <c r="BL256" s="34"/>
      <c r="BM256" s="34"/>
      <c r="BN256" s="34"/>
    </row>
    <row r="257" spans="1:66" s="1" customFormat="1" ht="24.75" customHeight="1" x14ac:dyDescent="0.5">
      <c r="A257" s="46" t="s">
        <v>353</v>
      </c>
      <c r="B257" s="46" t="s">
        <v>4</v>
      </c>
      <c r="C257" s="57" t="s">
        <v>132</v>
      </c>
      <c r="D257" s="58">
        <v>257</v>
      </c>
      <c r="E257" s="18" t="str">
        <f t="shared" si="8"/>
        <v>Member_Composite+Other_Race</v>
      </c>
      <c r="F257" s="44"/>
      <c r="G257" s="30" t="s">
        <v>784</v>
      </c>
      <c r="H257" s="9" t="s">
        <v>7</v>
      </c>
      <c r="I257" s="7" t="s">
        <v>133</v>
      </c>
      <c r="J257" s="7" t="s">
        <v>279</v>
      </c>
      <c r="K257" s="7" t="s">
        <v>244</v>
      </c>
      <c r="L257" s="7">
        <v>15</v>
      </c>
      <c r="M257" s="34"/>
      <c r="N257" s="34"/>
      <c r="O257" s="34"/>
      <c r="P257" s="34"/>
      <c r="Q257" s="34"/>
      <c r="R257" s="34"/>
      <c r="S257" s="34"/>
      <c r="T257" s="34"/>
      <c r="U257" s="34"/>
      <c r="V257" s="34"/>
      <c r="W257" s="34"/>
      <c r="X257" s="34"/>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4"/>
      <c r="AY257" s="34"/>
      <c r="AZ257" s="34"/>
      <c r="BA257" s="34"/>
      <c r="BB257" s="34"/>
      <c r="BC257" s="34"/>
      <c r="BD257" s="34"/>
      <c r="BE257" s="34"/>
      <c r="BF257" s="34"/>
      <c r="BG257" s="34"/>
      <c r="BH257" s="34"/>
      <c r="BI257" s="34"/>
      <c r="BJ257" s="34"/>
      <c r="BK257" s="34"/>
      <c r="BL257" s="34"/>
      <c r="BM257" s="34"/>
      <c r="BN257" s="34"/>
    </row>
    <row r="258" spans="1:66" s="1" customFormat="1" ht="24.75" customHeight="1" x14ac:dyDescent="0.5">
      <c r="A258" s="46" t="s">
        <v>353</v>
      </c>
      <c r="B258" s="46" t="s">
        <v>4</v>
      </c>
      <c r="C258" s="57" t="s">
        <v>135</v>
      </c>
      <c r="D258" s="58">
        <v>258</v>
      </c>
      <c r="E258" s="18" t="str">
        <f t="shared" si="8"/>
        <v>Member_Composite+Race_1_Cd</v>
      </c>
      <c r="F258" s="44"/>
      <c r="G258" s="30" t="s">
        <v>784</v>
      </c>
      <c r="H258" s="9" t="s">
        <v>7</v>
      </c>
      <c r="I258" s="7" t="s">
        <v>136</v>
      </c>
      <c r="J258" s="7" t="s">
        <v>280</v>
      </c>
      <c r="K258" s="7" t="s">
        <v>244</v>
      </c>
      <c r="L258" s="7">
        <v>6</v>
      </c>
      <c r="M258" s="34"/>
      <c r="N258" s="34"/>
      <c r="O258" s="34"/>
      <c r="P258" s="34"/>
      <c r="Q258" s="34"/>
      <c r="R258" s="34"/>
      <c r="S258" s="34"/>
      <c r="T258" s="34"/>
      <c r="U258" s="34"/>
      <c r="V258" s="34"/>
      <c r="W258" s="34"/>
      <c r="X258" s="34"/>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4"/>
      <c r="AY258" s="34"/>
      <c r="AZ258" s="34"/>
      <c r="BA258" s="34"/>
      <c r="BB258" s="34"/>
      <c r="BC258" s="34"/>
      <c r="BD258" s="34"/>
      <c r="BE258" s="34"/>
      <c r="BF258" s="34"/>
      <c r="BG258" s="34"/>
      <c r="BH258" s="34"/>
      <c r="BI258" s="34"/>
      <c r="BJ258" s="34"/>
      <c r="BK258" s="34"/>
      <c r="BL258" s="34"/>
      <c r="BM258" s="34"/>
      <c r="BN258" s="34"/>
    </row>
    <row r="259" spans="1:66" s="1" customFormat="1" ht="24.75" customHeight="1" x14ac:dyDescent="0.5">
      <c r="A259" s="46" t="s">
        <v>353</v>
      </c>
      <c r="B259" s="46" t="s">
        <v>4</v>
      </c>
      <c r="C259" s="57" t="s">
        <v>137</v>
      </c>
      <c r="D259" s="58">
        <v>259</v>
      </c>
      <c r="E259" s="18" t="str">
        <f t="shared" si="8"/>
        <v>Member_Composite+Race_2_Cd</v>
      </c>
      <c r="F259" s="44"/>
      <c r="G259" s="30" t="s">
        <v>784</v>
      </c>
      <c r="H259" s="9" t="s">
        <v>7</v>
      </c>
      <c r="I259" s="7" t="s">
        <v>138</v>
      </c>
      <c r="J259" s="7" t="s">
        <v>139</v>
      </c>
      <c r="K259" s="7" t="s">
        <v>244</v>
      </c>
      <c r="L259" s="7">
        <v>6</v>
      </c>
      <c r="M259" s="34"/>
      <c r="N259" s="34"/>
      <c r="O259" s="34"/>
      <c r="P259" s="34"/>
      <c r="Q259" s="34"/>
      <c r="R259" s="34"/>
      <c r="S259" s="34"/>
      <c r="T259" s="34"/>
      <c r="U259" s="34"/>
      <c r="V259" s="34"/>
      <c r="W259" s="34"/>
      <c r="X259" s="34"/>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4"/>
      <c r="AY259" s="34"/>
      <c r="AZ259" s="34"/>
      <c r="BA259" s="34"/>
      <c r="BB259" s="34"/>
      <c r="BC259" s="34"/>
      <c r="BD259" s="34"/>
      <c r="BE259" s="34"/>
      <c r="BF259" s="34"/>
      <c r="BG259" s="34"/>
      <c r="BH259" s="34"/>
      <c r="BI259" s="34"/>
      <c r="BJ259" s="34"/>
      <c r="BK259" s="34"/>
      <c r="BL259" s="34"/>
      <c r="BM259" s="34"/>
      <c r="BN259" s="34"/>
    </row>
    <row r="260" spans="1:66" s="1" customFormat="1" ht="24.75" customHeight="1" x14ac:dyDescent="0.5">
      <c r="A260" s="47" t="s">
        <v>354</v>
      </c>
      <c r="B260" s="47" t="s">
        <v>11</v>
      </c>
      <c r="C260" s="57" t="s">
        <v>72</v>
      </c>
      <c r="D260" s="58">
        <v>260</v>
      </c>
      <c r="E260" s="18" t="str">
        <f t="shared" ref="E260:E292" si="10">A260&amp;"+"&amp;C260</f>
        <v>Member_to_Member_Composite_Crosswalk+Member_Composite_ID</v>
      </c>
      <c r="F260" s="44" t="str">
        <f t="array" ref="F260">IF(AND($G$260:$G$262=""),"","X")</f>
        <v>X</v>
      </c>
      <c r="G260" s="30" t="s">
        <v>784</v>
      </c>
      <c r="H260" s="9" t="s">
        <v>7</v>
      </c>
      <c r="I260" s="7" t="s">
        <v>6</v>
      </c>
      <c r="J260" s="7" t="s">
        <v>550</v>
      </c>
      <c r="K260" s="7" t="s">
        <v>245</v>
      </c>
      <c r="L260" s="7">
        <v>19</v>
      </c>
      <c r="M260" s="34"/>
      <c r="N260" s="34"/>
      <c r="O260" s="34"/>
      <c r="P260" s="34"/>
      <c r="Q260" s="34"/>
      <c r="R260" s="34"/>
      <c r="S260" s="34"/>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4"/>
      <c r="AY260" s="34"/>
      <c r="AZ260" s="34"/>
      <c r="BA260" s="34"/>
      <c r="BB260" s="34"/>
      <c r="BC260" s="34"/>
      <c r="BD260" s="34"/>
      <c r="BE260" s="34"/>
      <c r="BF260" s="34"/>
      <c r="BG260" s="34"/>
      <c r="BH260" s="34"/>
      <c r="BI260" s="34"/>
      <c r="BJ260" s="34"/>
      <c r="BK260" s="34"/>
      <c r="BL260" s="34"/>
      <c r="BM260" s="34"/>
      <c r="BN260" s="34"/>
    </row>
    <row r="261" spans="1:66" s="1" customFormat="1" ht="24.75" customHeight="1" x14ac:dyDescent="0.5">
      <c r="A261" s="46" t="s">
        <v>354</v>
      </c>
      <c r="B261" s="46" t="s">
        <v>11</v>
      </c>
      <c r="C261" s="57" t="s">
        <v>74</v>
      </c>
      <c r="D261" s="58">
        <v>261</v>
      </c>
      <c r="E261" s="18" t="str">
        <f t="shared" si="10"/>
        <v>Member_to_Member_Composite_Crosswalk+Member_ID</v>
      </c>
      <c r="F261" s="44" t="str">
        <f t="array" ref="F261">IF(AND($G$260:$G$262=""),"","X")</f>
        <v>X</v>
      </c>
      <c r="G261" s="30" t="s">
        <v>784</v>
      </c>
      <c r="H261" s="9" t="s">
        <v>7</v>
      </c>
      <c r="I261" s="7" t="s">
        <v>120</v>
      </c>
      <c r="J261" s="7" t="s">
        <v>551</v>
      </c>
      <c r="K261" s="7" t="s">
        <v>245</v>
      </c>
      <c r="L261" s="7">
        <v>19</v>
      </c>
      <c r="M261" s="34"/>
      <c r="N261" s="34"/>
      <c r="O261" s="34"/>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34"/>
      <c r="BC261" s="34"/>
      <c r="BD261" s="34"/>
      <c r="BE261" s="34"/>
      <c r="BF261" s="34"/>
      <c r="BG261" s="34"/>
      <c r="BH261" s="34"/>
      <c r="BI261" s="34"/>
      <c r="BJ261" s="34"/>
      <c r="BK261" s="34"/>
      <c r="BL261" s="34"/>
      <c r="BM261" s="34"/>
      <c r="BN261" s="34"/>
    </row>
    <row r="262" spans="1:66" s="1" customFormat="1" ht="24.75" customHeight="1" x14ac:dyDescent="0.5">
      <c r="A262" s="46" t="s">
        <v>354</v>
      </c>
      <c r="B262" s="47" t="s">
        <v>16</v>
      </c>
      <c r="C262" s="57" t="s">
        <v>18</v>
      </c>
      <c r="D262" s="58">
        <v>262</v>
      </c>
      <c r="E262" s="18" t="str">
        <f t="shared" si="10"/>
        <v>Member_to_Member_Composite_Crosswalk+Effective_Date</v>
      </c>
      <c r="F262" s="44" t="str">
        <f t="array" ref="F262">IF(AND($G$260:$G$262=""),"","X")</f>
        <v>X</v>
      </c>
      <c r="G262" s="30" t="s">
        <v>784</v>
      </c>
      <c r="H262" s="9" t="s">
        <v>7</v>
      </c>
      <c r="I262" s="7" t="s">
        <v>6</v>
      </c>
      <c r="J262" s="7" t="s">
        <v>549</v>
      </c>
      <c r="K262" s="7" t="s">
        <v>16</v>
      </c>
      <c r="L262" s="7">
        <v>10</v>
      </c>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34"/>
      <c r="BB262" s="34"/>
      <c r="BC262" s="34"/>
      <c r="BD262" s="34"/>
      <c r="BE262" s="34"/>
      <c r="BF262" s="34"/>
      <c r="BG262" s="34"/>
      <c r="BH262" s="34"/>
      <c r="BI262" s="34"/>
      <c r="BJ262" s="34"/>
      <c r="BK262" s="34"/>
      <c r="BL262" s="34"/>
      <c r="BM262" s="34"/>
      <c r="BN262" s="34"/>
    </row>
    <row r="263" spans="1:66" s="1" customFormat="1" ht="24.75" customHeight="1" x14ac:dyDescent="0.5">
      <c r="A263" s="47" t="s">
        <v>210</v>
      </c>
      <c r="B263" s="47" t="s">
        <v>11</v>
      </c>
      <c r="C263" s="57" t="s">
        <v>19</v>
      </c>
      <c r="D263" s="58">
        <v>263</v>
      </c>
      <c r="E263" s="18" t="str">
        <f t="shared" si="10"/>
        <v>Pharmacy_Claims_Header+Claim_ID</v>
      </c>
      <c r="F263" s="44" t="str">
        <f t="array" ref="F263">IF(AND($G$263:$G$302=""),"","X")</f>
        <v>X</v>
      </c>
      <c r="G263" s="30" t="s">
        <v>784</v>
      </c>
      <c r="H263" s="9" t="s">
        <v>7</v>
      </c>
      <c r="I263" s="7" t="s">
        <v>6</v>
      </c>
      <c r="J263" s="7" t="s">
        <v>494</v>
      </c>
      <c r="K263" s="7" t="s">
        <v>245</v>
      </c>
      <c r="L263" s="7">
        <v>19</v>
      </c>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34"/>
      <c r="BC263" s="34"/>
      <c r="BD263" s="34"/>
      <c r="BE263" s="34"/>
      <c r="BF263" s="34"/>
      <c r="BG263" s="34"/>
      <c r="BH263" s="34"/>
      <c r="BI263" s="34"/>
      <c r="BJ263" s="34"/>
      <c r="BK263" s="34"/>
      <c r="BL263" s="34"/>
      <c r="BM263" s="34"/>
      <c r="BN263" s="34"/>
    </row>
    <row r="264" spans="1:66" s="1" customFormat="1" ht="24.75" customHeight="1" x14ac:dyDescent="0.5">
      <c r="A264" s="46" t="s">
        <v>210</v>
      </c>
      <c r="B264" s="46" t="s">
        <v>11</v>
      </c>
      <c r="C264" s="57" t="s">
        <v>72</v>
      </c>
      <c r="D264" s="58">
        <v>264</v>
      </c>
      <c r="E264" s="18" t="str">
        <f t="shared" si="10"/>
        <v>Pharmacy_Claims_Header+Member_Composite_ID</v>
      </c>
      <c r="F264" s="44" t="str">
        <f t="array" ref="F264">IF(AND($G$263:$G$302=""),"","X")</f>
        <v>X</v>
      </c>
      <c r="G264" s="30" t="s">
        <v>784</v>
      </c>
      <c r="H264" s="9" t="s">
        <v>7</v>
      </c>
      <c r="I264" s="7" t="s">
        <v>6</v>
      </c>
      <c r="J264" s="7" t="s">
        <v>550</v>
      </c>
      <c r="K264" s="7" t="s">
        <v>245</v>
      </c>
      <c r="L264" s="7">
        <v>19</v>
      </c>
      <c r="M264" s="34"/>
      <c r="N264" s="34"/>
      <c r="O264" s="34"/>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4"/>
      <c r="AY264" s="34"/>
      <c r="AZ264" s="34"/>
      <c r="BA264" s="34"/>
      <c r="BB264" s="34"/>
      <c r="BC264" s="34"/>
      <c r="BD264" s="34"/>
      <c r="BE264" s="34"/>
      <c r="BF264" s="34"/>
      <c r="BG264" s="34"/>
      <c r="BH264" s="34"/>
      <c r="BI264" s="34"/>
      <c r="BJ264" s="34"/>
      <c r="BK264" s="34"/>
      <c r="BL264" s="34"/>
      <c r="BM264" s="34"/>
      <c r="BN264" s="34"/>
    </row>
    <row r="265" spans="1:66" s="1" customFormat="1" ht="24.75" customHeight="1" x14ac:dyDescent="0.5">
      <c r="A265" s="46" t="s">
        <v>210</v>
      </c>
      <c r="B265" s="46" t="s">
        <v>11</v>
      </c>
      <c r="C265" s="57" t="s">
        <v>74</v>
      </c>
      <c r="D265" s="58">
        <v>265</v>
      </c>
      <c r="E265" s="18" t="str">
        <f t="shared" si="10"/>
        <v>Pharmacy_Claims_Header+Member_ID</v>
      </c>
      <c r="F265" s="44" t="str">
        <f t="array" ref="F265">IF(AND($G$263:$G$302=""),"","X")</f>
        <v>X</v>
      </c>
      <c r="G265" s="30" t="s">
        <v>784</v>
      </c>
      <c r="H265" s="9" t="s">
        <v>7</v>
      </c>
      <c r="I265" s="7" t="s">
        <v>164</v>
      </c>
      <c r="J265" s="7" t="s">
        <v>551</v>
      </c>
      <c r="K265" s="7" t="s">
        <v>245</v>
      </c>
      <c r="L265" s="7">
        <v>19</v>
      </c>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34"/>
      <c r="AS265" s="34"/>
      <c r="AT265" s="34"/>
      <c r="AU265" s="34"/>
      <c r="AV265" s="34"/>
      <c r="AW265" s="34"/>
      <c r="AX265" s="34"/>
      <c r="AY265" s="34"/>
      <c r="AZ265" s="34"/>
      <c r="BA265" s="34"/>
      <c r="BB265" s="34"/>
      <c r="BC265" s="34"/>
      <c r="BD265" s="34"/>
      <c r="BE265" s="34"/>
      <c r="BF265" s="34"/>
      <c r="BG265" s="34"/>
      <c r="BH265" s="34"/>
      <c r="BI265" s="34"/>
      <c r="BJ265" s="34"/>
      <c r="BK265" s="34"/>
      <c r="BL265" s="34"/>
      <c r="BM265" s="34"/>
      <c r="BN265" s="34"/>
    </row>
    <row r="266" spans="1:66" s="1" customFormat="1" ht="24.75" customHeight="1" x14ac:dyDescent="0.5">
      <c r="A266" s="46" t="s">
        <v>210</v>
      </c>
      <c r="B266" s="46" t="s">
        <v>11</v>
      </c>
      <c r="C266" s="57" t="s">
        <v>733</v>
      </c>
      <c r="D266" s="58">
        <v>266</v>
      </c>
      <c r="E266" s="18" t="str">
        <f>A266&amp;"+"&amp;C266</f>
        <v>Pharmacy_Claims_Header+Prescribing_Provider_ID</v>
      </c>
      <c r="F266" s="44" t="str">
        <f t="array" ref="F266">IF(AND($G$263:$G$302=""),"","X")</f>
        <v>X</v>
      </c>
      <c r="G266" s="30" t="s">
        <v>784</v>
      </c>
      <c r="H266" s="9" t="s">
        <v>7</v>
      </c>
      <c r="I266" s="7"/>
      <c r="J266" s="7" t="s">
        <v>761</v>
      </c>
      <c r="K266" s="7" t="s">
        <v>245</v>
      </c>
      <c r="L266" s="7">
        <v>19</v>
      </c>
      <c r="M266" s="34"/>
      <c r="N266" s="34"/>
      <c r="O266" s="34"/>
      <c r="P266" s="34"/>
      <c r="Q266" s="34"/>
      <c r="R266" s="34"/>
      <c r="S266" s="34"/>
      <c r="T266" s="34"/>
      <c r="U266" s="34"/>
      <c r="V266" s="34"/>
      <c r="W266" s="34"/>
      <c r="X266" s="34"/>
      <c r="Y266" s="34"/>
      <c r="Z266" s="34"/>
      <c r="AA266" s="34"/>
      <c r="AB266" s="34"/>
      <c r="AC266" s="34"/>
      <c r="AD266" s="34"/>
      <c r="AE266" s="34"/>
      <c r="AF266" s="34"/>
      <c r="AG266" s="34"/>
      <c r="AH266" s="34"/>
      <c r="AI266" s="34"/>
      <c r="AJ266" s="34"/>
      <c r="AK266" s="34"/>
      <c r="AL266" s="34"/>
      <c r="AM266" s="34"/>
      <c r="AN266" s="34"/>
      <c r="AO266" s="34"/>
      <c r="AP266" s="34"/>
      <c r="AQ266" s="34"/>
      <c r="AR266" s="34"/>
      <c r="AS266" s="34"/>
      <c r="AT266" s="34"/>
      <c r="AU266" s="34"/>
      <c r="AV266" s="34"/>
      <c r="AW266" s="34"/>
      <c r="AX266" s="34"/>
      <c r="AY266" s="34"/>
      <c r="AZ266" s="34"/>
      <c r="BA266" s="34"/>
      <c r="BB266" s="34"/>
      <c r="BC266" s="34"/>
      <c r="BD266" s="34"/>
      <c r="BE266" s="34"/>
      <c r="BF266" s="34"/>
      <c r="BG266" s="34"/>
      <c r="BH266" s="34"/>
      <c r="BI266" s="34"/>
      <c r="BJ266" s="34"/>
      <c r="BK266" s="34"/>
      <c r="BL266" s="34"/>
      <c r="BM266" s="34"/>
      <c r="BN266" s="34"/>
    </row>
    <row r="267" spans="1:66" s="1" customFormat="1" ht="24.75" customHeight="1" x14ac:dyDescent="0.5">
      <c r="A267" s="46" t="s">
        <v>210</v>
      </c>
      <c r="B267" s="47" t="s">
        <v>16</v>
      </c>
      <c r="C267" s="57" t="s">
        <v>667</v>
      </c>
      <c r="D267" s="58">
        <v>267</v>
      </c>
      <c r="E267" s="18" t="str">
        <f t="shared" si="10"/>
        <v>Pharmacy_Claims_Header+Rx_Fill_Date_First</v>
      </c>
      <c r="F267" s="44"/>
      <c r="G267" s="30" t="s">
        <v>784</v>
      </c>
      <c r="H267" s="9" t="s">
        <v>5</v>
      </c>
      <c r="I267" s="7"/>
      <c r="J267" s="7" t="s">
        <v>495</v>
      </c>
      <c r="K267" s="7" t="s">
        <v>16</v>
      </c>
      <c r="L267" s="7">
        <v>10</v>
      </c>
      <c r="M267" s="34"/>
      <c r="N267" s="34"/>
      <c r="O267" s="34"/>
      <c r="P267" s="34"/>
      <c r="Q267" s="34"/>
      <c r="R267" s="34"/>
      <c r="S267" s="34"/>
      <c r="T267" s="34"/>
      <c r="U267" s="34"/>
      <c r="V267" s="34"/>
      <c r="W267" s="34"/>
      <c r="X267" s="34"/>
      <c r="Y267" s="34"/>
      <c r="Z267" s="34"/>
      <c r="AA267" s="34"/>
      <c r="AB267" s="34"/>
      <c r="AC267" s="34"/>
      <c r="AD267" s="34"/>
      <c r="AE267" s="34"/>
      <c r="AF267" s="34"/>
      <c r="AG267" s="34"/>
      <c r="AH267" s="34"/>
      <c r="AI267" s="34"/>
      <c r="AJ267" s="34"/>
      <c r="AK267" s="34"/>
      <c r="AL267" s="34"/>
      <c r="AM267" s="34"/>
      <c r="AN267" s="34"/>
      <c r="AO267" s="34"/>
      <c r="AP267" s="34"/>
      <c r="AQ267" s="34"/>
      <c r="AR267" s="34"/>
      <c r="AS267" s="34"/>
      <c r="AT267" s="34"/>
      <c r="AU267" s="34"/>
      <c r="AV267" s="34"/>
      <c r="AW267" s="34"/>
      <c r="AX267" s="34"/>
      <c r="AY267" s="34"/>
      <c r="AZ267" s="34"/>
      <c r="BA267" s="34"/>
      <c r="BB267" s="34"/>
      <c r="BC267" s="34"/>
      <c r="BD267" s="34"/>
      <c r="BE267" s="34"/>
      <c r="BF267" s="34"/>
      <c r="BG267" s="34"/>
      <c r="BH267" s="34"/>
      <c r="BI267" s="34"/>
      <c r="BJ267" s="34"/>
      <c r="BK267" s="34"/>
      <c r="BL267" s="34"/>
      <c r="BM267" s="34"/>
      <c r="BN267" s="34"/>
    </row>
    <row r="268" spans="1:66" s="1" customFormat="1" ht="24.75" customHeight="1" x14ac:dyDescent="0.5">
      <c r="A268" s="46" t="s">
        <v>210</v>
      </c>
      <c r="B268" s="46" t="s">
        <v>16</v>
      </c>
      <c r="C268" s="57" t="s">
        <v>668</v>
      </c>
      <c r="D268" s="58">
        <v>268</v>
      </c>
      <c r="E268" s="18" t="str">
        <f t="shared" si="10"/>
        <v>Pharmacy_Claims_Header+Rx_Fill_Date_First_Day</v>
      </c>
      <c r="F268" s="44"/>
      <c r="G268" s="30"/>
      <c r="H268" s="9" t="s">
        <v>5</v>
      </c>
      <c r="I268" s="7" t="s">
        <v>162</v>
      </c>
      <c r="J268" s="7" t="s">
        <v>496</v>
      </c>
      <c r="K268" s="7" t="s">
        <v>246</v>
      </c>
      <c r="L268" s="7">
        <v>18</v>
      </c>
      <c r="M268" s="34"/>
      <c r="N268" s="34"/>
      <c r="O268" s="34"/>
      <c r="P268" s="34"/>
      <c r="Q268" s="34"/>
      <c r="R268" s="34"/>
      <c r="S268" s="34"/>
      <c r="T268" s="34"/>
      <c r="U268" s="34"/>
      <c r="V268" s="34"/>
      <c r="W268" s="34"/>
      <c r="X268" s="34"/>
      <c r="Y268" s="3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34"/>
      <c r="AY268" s="34"/>
      <c r="AZ268" s="34"/>
      <c r="BA268" s="34"/>
      <c r="BB268" s="34"/>
      <c r="BC268" s="34"/>
      <c r="BD268" s="34"/>
      <c r="BE268" s="34"/>
      <c r="BF268" s="34"/>
      <c r="BG268" s="34"/>
      <c r="BH268" s="34"/>
      <c r="BI268" s="34"/>
      <c r="BJ268" s="34"/>
      <c r="BK268" s="34"/>
      <c r="BL268" s="34"/>
      <c r="BM268" s="34"/>
      <c r="BN268" s="34"/>
    </row>
    <row r="269" spans="1:66" s="1" customFormat="1" ht="24.75" customHeight="1" x14ac:dyDescent="0.5">
      <c r="A269" s="46" t="s">
        <v>210</v>
      </c>
      <c r="B269" s="46" t="s">
        <v>16</v>
      </c>
      <c r="C269" s="57" t="s">
        <v>669</v>
      </c>
      <c r="D269" s="58">
        <v>269</v>
      </c>
      <c r="E269" s="18" t="str">
        <f t="shared" si="10"/>
        <v>Pharmacy_Claims_Header+Rx_Fill_Date_First_Month</v>
      </c>
      <c r="F269" s="44"/>
      <c r="G269" s="30"/>
      <c r="H269" s="9" t="s">
        <v>5</v>
      </c>
      <c r="I269" s="7" t="s">
        <v>162</v>
      </c>
      <c r="J269" s="7" t="s">
        <v>766</v>
      </c>
      <c r="K269" s="7" t="s">
        <v>246</v>
      </c>
      <c r="L269" s="7">
        <v>18</v>
      </c>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row>
    <row r="270" spans="1:66" s="1" customFormat="1" ht="24.75" customHeight="1" x14ac:dyDescent="0.5">
      <c r="A270" s="46" t="s">
        <v>210</v>
      </c>
      <c r="B270" s="46" t="s">
        <v>16</v>
      </c>
      <c r="C270" s="57" t="s">
        <v>670</v>
      </c>
      <c r="D270" s="58">
        <v>270</v>
      </c>
      <c r="E270" s="18" t="str">
        <f t="shared" si="10"/>
        <v>Pharmacy_Claims_Header+Rx_Fill_Date_First_Year</v>
      </c>
      <c r="F270" s="44"/>
      <c r="G270" s="30"/>
      <c r="H270" s="9" t="s">
        <v>7</v>
      </c>
      <c r="I270" s="7" t="s">
        <v>162</v>
      </c>
      <c r="J270" s="7" t="s">
        <v>497</v>
      </c>
      <c r="K270" s="7" t="s">
        <v>246</v>
      </c>
      <c r="L270" s="7">
        <v>18</v>
      </c>
      <c r="M270" s="34"/>
      <c r="N270" s="34"/>
      <c r="O270" s="34"/>
      <c r="P270" s="34"/>
      <c r="Q270" s="34"/>
      <c r="R270" s="34"/>
      <c r="S270" s="34"/>
      <c r="T270" s="34"/>
      <c r="U270" s="34"/>
      <c r="V270" s="34"/>
      <c r="W270" s="34"/>
      <c r="X270" s="34"/>
      <c r="Y270" s="3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34"/>
      <c r="AY270" s="34"/>
      <c r="AZ270" s="34"/>
      <c r="BA270" s="34"/>
      <c r="BB270" s="34"/>
      <c r="BC270" s="34"/>
      <c r="BD270" s="34"/>
      <c r="BE270" s="34"/>
      <c r="BF270" s="34"/>
      <c r="BG270" s="34"/>
      <c r="BH270" s="34"/>
      <c r="BI270" s="34"/>
      <c r="BJ270" s="34"/>
      <c r="BK270" s="34"/>
      <c r="BL270" s="34"/>
      <c r="BM270" s="34"/>
      <c r="BN270" s="34"/>
    </row>
    <row r="271" spans="1:66" s="1" customFormat="1" ht="24.75" customHeight="1" x14ac:dyDescent="0.5">
      <c r="A271" s="46" t="s">
        <v>210</v>
      </c>
      <c r="B271" s="46" t="s">
        <v>16</v>
      </c>
      <c r="C271" s="57" t="s">
        <v>671</v>
      </c>
      <c r="D271" s="58">
        <v>271</v>
      </c>
      <c r="E271" s="18" t="str">
        <f t="shared" si="10"/>
        <v>Pharmacy_Claims_Header+Rx_Fill_Date_Latest</v>
      </c>
      <c r="F271" s="44"/>
      <c r="G271" s="30" t="s">
        <v>784</v>
      </c>
      <c r="H271" s="9" t="s">
        <v>5</v>
      </c>
      <c r="I271" s="7"/>
      <c r="J271" s="7" t="s">
        <v>498</v>
      </c>
      <c r="K271" s="7" t="s">
        <v>16</v>
      </c>
      <c r="L271" s="7">
        <v>10</v>
      </c>
      <c r="M271" s="34"/>
      <c r="N271" s="34"/>
      <c r="O271" s="34"/>
      <c r="P271" s="34"/>
      <c r="Q271" s="34"/>
      <c r="R271" s="34"/>
      <c r="S271" s="34"/>
      <c r="T271" s="34"/>
      <c r="U271" s="34"/>
      <c r="V271" s="34"/>
      <c r="W271" s="34"/>
      <c r="X271" s="34"/>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4"/>
      <c r="AY271" s="34"/>
      <c r="AZ271" s="34"/>
      <c r="BA271" s="34"/>
      <c r="BB271" s="34"/>
      <c r="BC271" s="34"/>
      <c r="BD271" s="34"/>
      <c r="BE271" s="34"/>
      <c r="BF271" s="34"/>
      <c r="BG271" s="34"/>
      <c r="BH271" s="34"/>
      <c r="BI271" s="34"/>
      <c r="BJ271" s="34"/>
      <c r="BK271" s="34"/>
      <c r="BL271" s="34"/>
      <c r="BM271" s="34"/>
      <c r="BN271" s="34"/>
    </row>
    <row r="272" spans="1:66" s="1" customFormat="1" ht="24.75" customHeight="1" x14ac:dyDescent="0.5">
      <c r="A272" s="46" t="s">
        <v>210</v>
      </c>
      <c r="B272" s="46" t="s">
        <v>16</v>
      </c>
      <c r="C272" s="57" t="s">
        <v>672</v>
      </c>
      <c r="D272" s="58">
        <v>272</v>
      </c>
      <c r="E272" s="18" t="str">
        <f t="shared" si="10"/>
        <v>Pharmacy_Claims_Header+Rx_Fill_Date_Latest_Day</v>
      </c>
      <c r="F272" s="44"/>
      <c r="G272" s="30"/>
      <c r="H272" s="9" t="s">
        <v>5</v>
      </c>
      <c r="I272" s="7" t="s">
        <v>162</v>
      </c>
      <c r="J272" s="7" t="s">
        <v>499</v>
      </c>
      <c r="K272" s="7" t="s">
        <v>246</v>
      </c>
      <c r="L272" s="7">
        <v>18</v>
      </c>
      <c r="M272" s="34"/>
      <c r="N272" s="34"/>
      <c r="O272" s="34"/>
      <c r="P272" s="34"/>
      <c r="Q272" s="34"/>
      <c r="R272" s="34"/>
      <c r="S272" s="34"/>
      <c r="T272" s="34"/>
      <c r="U272" s="34"/>
      <c r="V272" s="34"/>
      <c r="W272" s="34"/>
      <c r="X272" s="34"/>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4"/>
      <c r="AY272" s="34"/>
      <c r="AZ272" s="34"/>
      <c r="BA272" s="34"/>
      <c r="BB272" s="34"/>
      <c r="BC272" s="34"/>
      <c r="BD272" s="34"/>
      <c r="BE272" s="34"/>
      <c r="BF272" s="34"/>
      <c r="BG272" s="34"/>
      <c r="BH272" s="34"/>
      <c r="BI272" s="34"/>
      <c r="BJ272" s="34"/>
      <c r="BK272" s="34"/>
      <c r="BL272" s="34"/>
      <c r="BM272" s="34"/>
      <c r="BN272" s="34"/>
    </row>
    <row r="273" spans="1:66" s="1" customFormat="1" ht="24.75" customHeight="1" x14ac:dyDescent="0.5">
      <c r="A273" s="46" t="s">
        <v>210</v>
      </c>
      <c r="B273" s="46" t="s">
        <v>16</v>
      </c>
      <c r="C273" s="57" t="s">
        <v>673</v>
      </c>
      <c r="D273" s="58">
        <v>273</v>
      </c>
      <c r="E273" s="18" t="str">
        <f t="shared" si="10"/>
        <v>Pharmacy_Claims_Header+Rx_Fill_Date_Latest_Month</v>
      </c>
      <c r="F273" s="44"/>
      <c r="G273" s="30"/>
      <c r="H273" s="9" t="s">
        <v>5</v>
      </c>
      <c r="I273" s="7" t="s">
        <v>162</v>
      </c>
      <c r="J273" s="7" t="s">
        <v>500</v>
      </c>
      <c r="K273" s="7" t="s">
        <v>246</v>
      </c>
      <c r="L273" s="7">
        <v>18</v>
      </c>
      <c r="M273" s="34"/>
      <c r="N273" s="34"/>
      <c r="O273" s="34"/>
      <c r="P273" s="34"/>
      <c r="Q273" s="34"/>
      <c r="R273" s="34"/>
      <c r="S273" s="34"/>
      <c r="T273" s="34"/>
      <c r="U273" s="34"/>
      <c r="V273" s="34"/>
      <c r="W273" s="34"/>
      <c r="X273" s="34"/>
      <c r="Y273" s="34"/>
      <c r="Z273" s="34"/>
      <c r="AA273" s="34"/>
      <c r="AB273" s="34"/>
      <c r="AC273" s="34"/>
      <c r="AD273" s="34"/>
      <c r="AE273" s="34"/>
      <c r="AF273" s="34"/>
      <c r="AG273" s="34"/>
      <c r="AH273" s="34"/>
      <c r="AI273" s="34"/>
      <c r="AJ273" s="34"/>
      <c r="AK273" s="34"/>
      <c r="AL273" s="34"/>
      <c r="AM273" s="34"/>
      <c r="AN273" s="34"/>
      <c r="AO273" s="34"/>
      <c r="AP273" s="34"/>
      <c r="AQ273" s="34"/>
      <c r="AR273" s="34"/>
      <c r="AS273" s="34"/>
      <c r="AT273" s="34"/>
      <c r="AU273" s="34"/>
      <c r="AV273" s="34"/>
      <c r="AW273" s="34"/>
      <c r="AX273" s="34"/>
      <c r="AY273" s="34"/>
      <c r="AZ273" s="34"/>
      <c r="BA273" s="34"/>
      <c r="BB273" s="34"/>
      <c r="BC273" s="34"/>
      <c r="BD273" s="34"/>
      <c r="BE273" s="34"/>
      <c r="BF273" s="34"/>
      <c r="BG273" s="34"/>
      <c r="BH273" s="34"/>
      <c r="BI273" s="34"/>
      <c r="BJ273" s="34"/>
      <c r="BK273" s="34"/>
      <c r="BL273" s="34"/>
      <c r="BM273" s="34"/>
      <c r="BN273" s="34"/>
    </row>
    <row r="274" spans="1:66" s="1" customFormat="1" ht="24.75" customHeight="1" x14ac:dyDescent="0.5">
      <c r="A274" s="46" t="s">
        <v>210</v>
      </c>
      <c r="B274" s="46" t="s">
        <v>16</v>
      </c>
      <c r="C274" s="57" t="s">
        <v>674</v>
      </c>
      <c r="D274" s="58">
        <v>274</v>
      </c>
      <c r="E274" s="18" t="str">
        <f t="shared" si="10"/>
        <v>Pharmacy_Claims_Header+Rx_Fill_Date_Latest_Year</v>
      </c>
      <c r="F274" s="44"/>
      <c r="G274" s="30"/>
      <c r="H274" s="9" t="s">
        <v>7</v>
      </c>
      <c r="I274" s="7" t="s">
        <v>162</v>
      </c>
      <c r="J274" s="7" t="s">
        <v>501</v>
      </c>
      <c r="K274" s="7" t="s">
        <v>246</v>
      </c>
      <c r="L274" s="7">
        <v>18</v>
      </c>
      <c r="M274" s="34"/>
      <c r="N274" s="34"/>
      <c r="O274" s="34"/>
      <c r="P274" s="34"/>
      <c r="Q274" s="34"/>
      <c r="R274" s="34"/>
      <c r="S274" s="34"/>
      <c r="T274" s="34"/>
      <c r="U274" s="34"/>
      <c r="V274" s="34"/>
      <c r="W274" s="34"/>
      <c r="X274" s="34"/>
      <c r="Y274" s="34"/>
      <c r="Z274" s="34"/>
      <c r="AA274" s="34"/>
      <c r="AB274" s="34"/>
      <c r="AC274" s="34"/>
      <c r="AD274" s="34"/>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4"/>
      <c r="BB274" s="34"/>
      <c r="BC274" s="34"/>
      <c r="BD274" s="34"/>
      <c r="BE274" s="34"/>
      <c r="BF274" s="34"/>
      <c r="BG274" s="34"/>
      <c r="BH274" s="34"/>
      <c r="BI274" s="34"/>
      <c r="BJ274" s="34"/>
      <c r="BK274" s="34"/>
      <c r="BL274" s="34"/>
      <c r="BM274" s="34"/>
      <c r="BN274" s="34"/>
    </row>
    <row r="275" spans="1:66" s="1" customFormat="1" ht="24.75" customHeight="1" x14ac:dyDescent="0.5">
      <c r="A275" s="46" t="s">
        <v>210</v>
      </c>
      <c r="B275" s="46" t="s">
        <v>16</v>
      </c>
      <c r="C275" s="57" t="s">
        <v>77</v>
      </c>
      <c r="D275" s="58">
        <v>275</v>
      </c>
      <c r="E275" s="18" t="str">
        <f t="shared" si="10"/>
        <v>Pharmacy_Claims_Header+Paid_Dt</v>
      </c>
      <c r="F275" s="44"/>
      <c r="G275" s="30" t="s">
        <v>784</v>
      </c>
      <c r="H275" s="9" t="s">
        <v>5</v>
      </c>
      <c r="I275" s="7" t="s">
        <v>242</v>
      </c>
      <c r="J275" s="7" t="s">
        <v>502</v>
      </c>
      <c r="K275" s="7" t="s">
        <v>16</v>
      </c>
      <c r="L275" s="7">
        <v>10</v>
      </c>
      <c r="M275" s="34"/>
      <c r="N275" s="34"/>
      <c r="O275" s="34"/>
      <c r="P275" s="34"/>
      <c r="Q275" s="34"/>
      <c r="R275" s="34"/>
      <c r="S275" s="34"/>
      <c r="T275" s="34"/>
      <c r="U275" s="34"/>
      <c r="V275" s="34"/>
      <c r="W275" s="34"/>
      <c r="X275" s="34"/>
      <c r="Y275" s="34"/>
      <c r="Z275" s="34"/>
      <c r="AA275" s="34"/>
      <c r="AB275" s="34"/>
      <c r="AC275" s="34"/>
      <c r="AD275" s="34"/>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34"/>
      <c r="BC275" s="34"/>
      <c r="BD275" s="34"/>
      <c r="BE275" s="34"/>
      <c r="BF275" s="34"/>
      <c r="BG275" s="34"/>
      <c r="BH275" s="34"/>
      <c r="BI275" s="34"/>
      <c r="BJ275" s="34"/>
      <c r="BK275" s="34"/>
      <c r="BL275" s="34"/>
      <c r="BM275" s="34"/>
      <c r="BN275" s="34"/>
    </row>
    <row r="276" spans="1:66" s="1" customFormat="1" ht="24.75" customHeight="1" x14ac:dyDescent="0.5">
      <c r="A276" s="46" t="s">
        <v>210</v>
      </c>
      <c r="B276" s="46" t="s">
        <v>16</v>
      </c>
      <c r="C276" s="57" t="s">
        <v>232</v>
      </c>
      <c r="D276" s="58">
        <v>276</v>
      </c>
      <c r="E276" s="18" t="str">
        <f t="shared" si="10"/>
        <v>Pharmacy_Claims_Header+Paid_Dt_Day</v>
      </c>
      <c r="F276" s="44"/>
      <c r="G276" s="30"/>
      <c r="H276" s="9" t="s">
        <v>5</v>
      </c>
      <c r="I276" s="7" t="s">
        <v>242</v>
      </c>
      <c r="J276" s="7" t="s">
        <v>503</v>
      </c>
      <c r="K276" s="7" t="s">
        <v>246</v>
      </c>
      <c r="L276" s="7">
        <v>18</v>
      </c>
      <c r="M276" s="34"/>
      <c r="N276" s="34"/>
      <c r="O276" s="34"/>
      <c r="P276" s="34"/>
      <c r="Q276" s="34"/>
      <c r="R276" s="34"/>
      <c r="S276" s="34"/>
      <c r="T276" s="34"/>
      <c r="U276" s="34"/>
      <c r="V276" s="34"/>
      <c r="W276" s="34"/>
      <c r="X276" s="34"/>
      <c r="Y276" s="34"/>
      <c r="Z276" s="34"/>
      <c r="AA276" s="34"/>
      <c r="AB276" s="34"/>
      <c r="AC276" s="34"/>
      <c r="AD276" s="34"/>
      <c r="AE276" s="34"/>
      <c r="AF276" s="34"/>
      <c r="AG276" s="34"/>
      <c r="AH276" s="34"/>
      <c r="AI276" s="34"/>
      <c r="AJ276" s="34"/>
      <c r="AK276" s="34"/>
      <c r="AL276" s="34"/>
      <c r="AM276" s="34"/>
      <c r="AN276" s="34"/>
      <c r="AO276" s="34"/>
      <c r="AP276" s="34"/>
      <c r="AQ276" s="34"/>
      <c r="AR276" s="34"/>
      <c r="AS276" s="34"/>
      <c r="AT276" s="34"/>
      <c r="AU276" s="34"/>
      <c r="AV276" s="34"/>
      <c r="AW276" s="34"/>
      <c r="AX276" s="34"/>
      <c r="AY276" s="34"/>
      <c r="AZ276" s="34"/>
      <c r="BA276" s="34"/>
      <c r="BB276" s="34"/>
      <c r="BC276" s="34"/>
      <c r="BD276" s="34"/>
      <c r="BE276" s="34"/>
      <c r="BF276" s="34"/>
      <c r="BG276" s="34"/>
      <c r="BH276" s="34"/>
      <c r="BI276" s="34"/>
      <c r="BJ276" s="34"/>
      <c r="BK276" s="34"/>
      <c r="BL276" s="34"/>
      <c r="BM276" s="34"/>
      <c r="BN276" s="34"/>
    </row>
    <row r="277" spans="1:66" s="1" customFormat="1" ht="24.75" customHeight="1" x14ac:dyDescent="0.5">
      <c r="A277" s="46" t="s">
        <v>210</v>
      </c>
      <c r="B277" s="46" t="s">
        <v>16</v>
      </c>
      <c r="C277" s="57" t="s">
        <v>233</v>
      </c>
      <c r="D277" s="58">
        <v>277</v>
      </c>
      <c r="E277" s="18" t="str">
        <f t="shared" si="10"/>
        <v>Pharmacy_Claims_Header+Paid_Dt_Month</v>
      </c>
      <c r="F277" s="44"/>
      <c r="G277" s="30"/>
      <c r="H277" s="9" t="s">
        <v>5</v>
      </c>
      <c r="I277" s="7" t="s">
        <v>242</v>
      </c>
      <c r="J277" s="7" t="s">
        <v>504</v>
      </c>
      <c r="K277" s="7" t="s">
        <v>246</v>
      </c>
      <c r="L277" s="7">
        <v>18</v>
      </c>
      <c r="M277" s="34"/>
      <c r="N277" s="34"/>
      <c r="O277" s="34"/>
      <c r="P277" s="34"/>
      <c r="Q277" s="34"/>
      <c r="R277" s="34"/>
      <c r="S277" s="34"/>
      <c r="T277" s="34"/>
      <c r="U277" s="34"/>
      <c r="V277" s="34"/>
      <c r="W277" s="34"/>
      <c r="X277" s="34"/>
      <c r="Y277" s="34"/>
      <c r="Z277" s="34"/>
      <c r="AA277" s="34"/>
      <c r="AB277" s="34"/>
      <c r="AC277" s="34"/>
      <c r="AD277" s="34"/>
      <c r="AE277" s="34"/>
      <c r="AF277" s="34"/>
      <c r="AG277" s="34"/>
      <c r="AH277" s="34"/>
      <c r="AI277" s="34"/>
      <c r="AJ277" s="34"/>
      <c r="AK277" s="34"/>
      <c r="AL277" s="34"/>
      <c r="AM277" s="34"/>
      <c r="AN277" s="34"/>
      <c r="AO277" s="34"/>
      <c r="AP277" s="34"/>
      <c r="AQ277" s="34"/>
      <c r="AR277" s="34"/>
      <c r="AS277" s="34"/>
      <c r="AT277" s="34"/>
      <c r="AU277" s="34"/>
      <c r="AV277" s="34"/>
      <c r="AW277" s="34"/>
      <c r="AX277" s="34"/>
      <c r="AY277" s="34"/>
      <c r="AZ277" s="34"/>
      <c r="BA277" s="34"/>
      <c r="BB277" s="34"/>
      <c r="BC277" s="34"/>
      <c r="BD277" s="34"/>
      <c r="BE277" s="34"/>
      <c r="BF277" s="34"/>
      <c r="BG277" s="34"/>
      <c r="BH277" s="34"/>
      <c r="BI277" s="34"/>
      <c r="BJ277" s="34"/>
      <c r="BK277" s="34"/>
      <c r="BL277" s="34"/>
      <c r="BM277" s="34"/>
      <c r="BN277" s="34"/>
    </row>
    <row r="278" spans="1:66" s="1" customFormat="1" ht="24.75" customHeight="1" x14ac:dyDescent="0.5">
      <c r="A278" s="46" t="s">
        <v>210</v>
      </c>
      <c r="B278" s="46" t="s">
        <v>16</v>
      </c>
      <c r="C278" s="57" t="s">
        <v>234</v>
      </c>
      <c r="D278" s="58">
        <v>278</v>
      </c>
      <c r="E278" s="18" t="str">
        <f t="shared" si="10"/>
        <v>Pharmacy_Claims_Header+Paid_Dt_Year</v>
      </c>
      <c r="F278" s="44"/>
      <c r="G278" s="30"/>
      <c r="H278" s="9" t="s">
        <v>7</v>
      </c>
      <c r="I278" s="7" t="s">
        <v>242</v>
      </c>
      <c r="J278" s="7" t="s">
        <v>505</v>
      </c>
      <c r="K278" s="7" t="s">
        <v>246</v>
      </c>
      <c r="L278" s="7">
        <v>18</v>
      </c>
      <c r="M278" s="34"/>
      <c r="N278" s="34"/>
      <c r="O278" s="34"/>
      <c r="P278" s="34"/>
      <c r="Q278" s="34"/>
      <c r="R278" s="34"/>
      <c r="S278" s="34"/>
      <c r="T278" s="34"/>
      <c r="U278" s="34"/>
      <c r="V278" s="34"/>
      <c r="W278" s="34"/>
      <c r="X278" s="34"/>
      <c r="Y278" s="34"/>
      <c r="Z278" s="34"/>
      <c r="AA278" s="34"/>
      <c r="AB278" s="34"/>
      <c r="AC278" s="34"/>
      <c r="AD278" s="34"/>
      <c r="AE278" s="34"/>
      <c r="AF278" s="34"/>
      <c r="AG278" s="34"/>
      <c r="AH278" s="34"/>
      <c r="AI278" s="34"/>
      <c r="AJ278" s="34"/>
      <c r="AK278" s="34"/>
      <c r="AL278" s="34"/>
      <c r="AM278" s="34"/>
      <c r="AN278" s="34"/>
      <c r="AO278" s="34"/>
      <c r="AP278" s="34"/>
      <c r="AQ278" s="34"/>
      <c r="AR278" s="34"/>
      <c r="AS278" s="34"/>
      <c r="AT278" s="34"/>
      <c r="AU278" s="34"/>
      <c r="AV278" s="34"/>
      <c r="AW278" s="34"/>
      <c r="AX278" s="34"/>
      <c r="AY278" s="34"/>
      <c r="AZ278" s="34"/>
      <c r="BA278" s="34"/>
      <c r="BB278" s="34"/>
      <c r="BC278" s="34"/>
      <c r="BD278" s="34"/>
      <c r="BE278" s="34"/>
      <c r="BF278" s="34"/>
      <c r="BG278" s="34"/>
      <c r="BH278" s="34"/>
      <c r="BI278" s="34"/>
      <c r="BJ278" s="34"/>
      <c r="BK278" s="34"/>
      <c r="BL278" s="34"/>
      <c r="BM278" s="34"/>
      <c r="BN278" s="34"/>
    </row>
    <row r="279" spans="1:66" s="1" customFormat="1" ht="24.75" customHeight="1" x14ac:dyDescent="0.5">
      <c r="A279" s="46" t="s">
        <v>210</v>
      </c>
      <c r="B279" s="47" t="s">
        <v>34</v>
      </c>
      <c r="C279" s="57" t="s">
        <v>35</v>
      </c>
      <c r="D279" s="58">
        <v>279</v>
      </c>
      <c r="E279" s="18" t="str">
        <f t="shared" si="10"/>
        <v>Pharmacy_Claims_Header+Allowed_Amt</v>
      </c>
      <c r="F279" s="44"/>
      <c r="G279" s="30" t="s">
        <v>784</v>
      </c>
      <c r="H279" s="9" t="s">
        <v>7</v>
      </c>
      <c r="I279" s="7" t="s">
        <v>371</v>
      </c>
      <c r="J279" s="7" t="s">
        <v>389</v>
      </c>
      <c r="K279" s="7" t="s">
        <v>246</v>
      </c>
      <c r="L279" s="7">
        <v>22</v>
      </c>
      <c r="M279" s="34"/>
      <c r="N279" s="34"/>
      <c r="O279" s="34"/>
      <c r="P279" s="34"/>
      <c r="Q279" s="34"/>
      <c r="R279" s="34"/>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4"/>
      <c r="AY279" s="34"/>
      <c r="AZ279" s="34"/>
      <c r="BA279" s="34"/>
      <c r="BB279" s="34"/>
      <c r="BC279" s="34"/>
      <c r="BD279" s="34"/>
      <c r="BE279" s="34"/>
      <c r="BF279" s="34"/>
      <c r="BG279" s="34"/>
      <c r="BH279" s="34"/>
      <c r="BI279" s="34"/>
      <c r="BJ279" s="34"/>
      <c r="BK279" s="34"/>
      <c r="BL279" s="34"/>
      <c r="BM279" s="34"/>
      <c r="BN279" s="34"/>
    </row>
    <row r="280" spans="1:66" s="1" customFormat="1" ht="24.75" customHeight="1" x14ac:dyDescent="0.5">
      <c r="A280" s="46" t="s">
        <v>210</v>
      </c>
      <c r="B280" s="46" t="s">
        <v>34</v>
      </c>
      <c r="C280" s="57" t="s">
        <v>41</v>
      </c>
      <c r="D280" s="58">
        <v>280</v>
      </c>
      <c r="E280" s="18" t="str">
        <f t="shared" si="10"/>
        <v>Pharmacy_Claims_Header+Charge_Amt</v>
      </c>
      <c r="F280" s="44"/>
      <c r="G280" s="30" t="s">
        <v>784</v>
      </c>
      <c r="H280" s="9" t="s">
        <v>7</v>
      </c>
      <c r="I280" s="7" t="s">
        <v>158</v>
      </c>
      <c r="J280" s="7" t="s">
        <v>763</v>
      </c>
      <c r="K280" s="7" t="s">
        <v>246</v>
      </c>
      <c r="L280" s="7">
        <v>18</v>
      </c>
      <c r="M280" s="34"/>
      <c r="N280" s="34"/>
      <c r="O280" s="34"/>
      <c r="P280" s="34"/>
      <c r="Q280" s="34"/>
      <c r="R280" s="34"/>
      <c r="S280" s="34"/>
      <c r="T280" s="34"/>
      <c r="U280" s="34"/>
      <c r="V280" s="34"/>
      <c r="W280" s="34"/>
      <c r="X280" s="34"/>
      <c r="Y280" s="34"/>
      <c r="Z280" s="34"/>
      <c r="AA280" s="34"/>
      <c r="AB280" s="34"/>
      <c r="AC280" s="34"/>
      <c r="AD280" s="34"/>
      <c r="AE280" s="34"/>
      <c r="AF280" s="34"/>
      <c r="AG280" s="34"/>
      <c r="AH280" s="34"/>
      <c r="AI280" s="34"/>
      <c r="AJ280" s="34"/>
      <c r="AK280" s="34"/>
      <c r="AL280" s="34"/>
      <c r="AM280" s="34"/>
      <c r="AN280" s="34"/>
      <c r="AO280" s="34"/>
      <c r="AP280" s="34"/>
      <c r="AQ280" s="34"/>
      <c r="AR280" s="34"/>
      <c r="AS280" s="34"/>
      <c r="AT280" s="34"/>
      <c r="AU280" s="34"/>
      <c r="AV280" s="34"/>
      <c r="AW280" s="34"/>
      <c r="AX280" s="34"/>
      <c r="AY280" s="34"/>
      <c r="AZ280" s="34"/>
      <c r="BA280" s="34"/>
      <c r="BB280" s="34"/>
      <c r="BC280" s="34"/>
      <c r="BD280" s="34"/>
      <c r="BE280" s="34"/>
      <c r="BF280" s="34"/>
      <c r="BG280" s="34"/>
      <c r="BH280" s="34"/>
      <c r="BI280" s="34"/>
      <c r="BJ280" s="34"/>
      <c r="BK280" s="34"/>
      <c r="BL280" s="34"/>
      <c r="BM280" s="34"/>
      <c r="BN280" s="34"/>
    </row>
    <row r="281" spans="1:66" s="32" customFormat="1" ht="24.75" customHeight="1" x14ac:dyDescent="0.5">
      <c r="A281" s="46" t="s">
        <v>210</v>
      </c>
      <c r="B281" s="46" t="s">
        <v>34</v>
      </c>
      <c r="C281" s="57" t="s">
        <v>47</v>
      </c>
      <c r="D281" s="58">
        <v>281</v>
      </c>
      <c r="E281" s="18" t="str">
        <f t="shared" si="10"/>
        <v>Pharmacy_Claims_Header+Coinsurance_Amt</v>
      </c>
      <c r="F281" s="44"/>
      <c r="G281" s="30" t="s">
        <v>784</v>
      </c>
      <c r="H281" s="9" t="s">
        <v>564</v>
      </c>
      <c r="I281" s="7" t="s">
        <v>160</v>
      </c>
      <c r="J281" s="7" t="s">
        <v>266</v>
      </c>
      <c r="K281" s="7" t="s">
        <v>246</v>
      </c>
      <c r="L281" s="7">
        <v>18</v>
      </c>
      <c r="M281" s="34"/>
      <c r="N281" s="34"/>
      <c r="O281" s="34"/>
      <c r="P281" s="34"/>
      <c r="Q281" s="34"/>
      <c r="R281" s="34"/>
      <c r="S281" s="34"/>
      <c r="T281" s="34"/>
      <c r="U281" s="34"/>
      <c r="V281" s="34"/>
      <c r="W281" s="34"/>
      <c r="X281" s="34"/>
      <c r="Y281" s="34"/>
      <c r="Z281" s="34"/>
      <c r="AA281" s="34"/>
      <c r="AB281" s="34"/>
      <c r="AC281" s="34"/>
      <c r="AD281" s="34"/>
      <c r="AE281" s="34"/>
      <c r="AF281" s="34"/>
      <c r="AG281" s="34"/>
      <c r="AH281" s="34"/>
      <c r="AI281" s="34"/>
      <c r="AJ281" s="34"/>
      <c r="AK281" s="34"/>
      <c r="AL281" s="34"/>
      <c r="AM281" s="34"/>
      <c r="AN281" s="34"/>
      <c r="AO281" s="34"/>
      <c r="AP281" s="34"/>
      <c r="AQ281" s="34"/>
      <c r="AR281" s="34"/>
      <c r="AS281" s="34"/>
      <c r="AT281" s="34"/>
      <c r="AU281" s="34"/>
      <c r="AV281" s="34"/>
      <c r="AW281" s="34"/>
      <c r="AX281" s="34"/>
      <c r="AY281" s="34"/>
      <c r="AZ281" s="34"/>
      <c r="BA281" s="34"/>
      <c r="BB281" s="34"/>
      <c r="BC281" s="34"/>
      <c r="BD281" s="34"/>
      <c r="BE281" s="34"/>
      <c r="BF281" s="34"/>
      <c r="BG281" s="34"/>
      <c r="BH281" s="34"/>
      <c r="BI281" s="34"/>
      <c r="BJ281" s="34"/>
      <c r="BK281" s="34"/>
      <c r="BL281" s="34"/>
      <c r="BM281" s="34"/>
      <c r="BN281" s="34"/>
    </row>
    <row r="282" spans="1:66" s="1" customFormat="1" ht="24.75" customHeight="1" x14ac:dyDescent="0.5">
      <c r="A282" s="46" t="s">
        <v>210</v>
      </c>
      <c r="B282" s="46" t="s">
        <v>34</v>
      </c>
      <c r="C282" s="57" t="s">
        <v>49</v>
      </c>
      <c r="D282" s="58">
        <v>282</v>
      </c>
      <c r="E282" s="18" t="str">
        <f t="shared" si="10"/>
        <v>Pharmacy_Claims_Header+Copay_Amt</v>
      </c>
      <c r="F282" s="44"/>
      <c r="G282" s="30" t="s">
        <v>784</v>
      </c>
      <c r="H282" s="9" t="s">
        <v>564</v>
      </c>
      <c r="I282" s="7" t="s">
        <v>161</v>
      </c>
      <c r="J282" s="7" t="s">
        <v>259</v>
      </c>
      <c r="K282" s="7" t="s">
        <v>246</v>
      </c>
      <c r="L282" s="7">
        <v>18</v>
      </c>
      <c r="M282" s="34"/>
      <c r="N282" s="34"/>
      <c r="O282" s="34"/>
      <c r="P282" s="34"/>
      <c r="Q282" s="34"/>
      <c r="R282" s="34"/>
      <c r="S282" s="34"/>
      <c r="T282" s="34"/>
      <c r="U282" s="34"/>
      <c r="V282" s="34"/>
      <c r="W282" s="34"/>
      <c r="X282" s="34"/>
      <c r="Y282" s="34"/>
      <c r="Z282" s="34"/>
      <c r="AA282" s="34"/>
      <c r="AB282" s="34"/>
      <c r="AC282" s="34"/>
      <c r="AD282" s="34"/>
      <c r="AE282" s="34"/>
      <c r="AF282" s="34"/>
      <c r="AG282" s="34"/>
      <c r="AH282" s="34"/>
      <c r="AI282" s="34"/>
      <c r="AJ282" s="34"/>
      <c r="AK282" s="34"/>
      <c r="AL282" s="34"/>
      <c r="AM282" s="34"/>
      <c r="AN282" s="34"/>
      <c r="AO282" s="34"/>
      <c r="AP282" s="34"/>
      <c r="AQ282" s="34"/>
      <c r="AR282" s="34"/>
      <c r="AS282" s="34"/>
      <c r="AT282" s="34"/>
      <c r="AU282" s="34"/>
      <c r="AV282" s="34"/>
      <c r="AW282" s="34"/>
      <c r="AX282" s="34"/>
      <c r="AY282" s="34"/>
      <c r="AZ282" s="34"/>
      <c r="BA282" s="34"/>
      <c r="BB282" s="34"/>
      <c r="BC282" s="34"/>
      <c r="BD282" s="34"/>
      <c r="BE282" s="34"/>
      <c r="BF282" s="34"/>
      <c r="BG282" s="34"/>
      <c r="BH282" s="34"/>
      <c r="BI282" s="34"/>
      <c r="BJ282" s="34"/>
      <c r="BK282" s="34"/>
      <c r="BL282" s="34"/>
      <c r="BM282" s="34"/>
      <c r="BN282" s="34"/>
    </row>
    <row r="283" spans="1:66" s="1" customFormat="1" ht="24.75" customHeight="1" x14ac:dyDescent="0.5">
      <c r="A283" s="46" t="s">
        <v>210</v>
      </c>
      <c r="B283" s="46" t="s">
        <v>34</v>
      </c>
      <c r="C283" s="57" t="s">
        <v>51</v>
      </c>
      <c r="D283" s="58">
        <v>283</v>
      </c>
      <c r="E283" s="18" t="str">
        <f t="shared" si="10"/>
        <v>Pharmacy_Claims_Header+Deductible_Amt</v>
      </c>
      <c r="F283" s="44"/>
      <c r="G283" s="30" t="s">
        <v>784</v>
      </c>
      <c r="H283" s="9" t="s">
        <v>564</v>
      </c>
      <c r="I283" s="7" t="s">
        <v>163</v>
      </c>
      <c r="J283" s="7" t="s">
        <v>390</v>
      </c>
      <c r="K283" s="7" t="s">
        <v>246</v>
      </c>
      <c r="L283" s="7">
        <v>18</v>
      </c>
      <c r="M283" s="34"/>
      <c r="N283" s="34"/>
      <c r="O283" s="34"/>
      <c r="P283" s="34"/>
      <c r="Q283" s="34"/>
      <c r="R283" s="34"/>
      <c r="S283" s="34"/>
      <c r="T283" s="34"/>
      <c r="U283" s="34"/>
      <c r="V283" s="34"/>
      <c r="W283" s="34"/>
      <c r="X283" s="34"/>
      <c r="Y283" s="34"/>
      <c r="Z283" s="34"/>
      <c r="AA283" s="34"/>
      <c r="AB283" s="34"/>
      <c r="AC283" s="34"/>
      <c r="AD283" s="34"/>
      <c r="AE283" s="34"/>
      <c r="AF283" s="34"/>
      <c r="AG283" s="34"/>
      <c r="AH283" s="34"/>
      <c r="AI283" s="34"/>
      <c r="AJ283" s="34"/>
      <c r="AK283" s="34"/>
      <c r="AL283" s="34"/>
      <c r="AM283" s="34"/>
      <c r="AN283" s="34"/>
      <c r="AO283" s="34"/>
      <c r="AP283" s="34"/>
      <c r="AQ283" s="34"/>
      <c r="AR283" s="34"/>
      <c r="AS283" s="34"/>
      <c r="AT283" s="34"/>
      <c r="AU283" s="34"/>
      <c r="AV283" s="34"/>
      <c r="AW283" s="34"/>
      <c r="AX283" s="34"/>
      <c r="AY283" s="34"/>
      <c r="AZ283" s="34"/>
      <c r="BA283" s="34"/>
      <c r="BB283" s="34"/>
      <c r="BC283" s="34"/>
      <c r="BD283" s="34"/>
      <c r="BE283" s="34"/>
      <c r="BF283" s="34"/>
      <c r="BG283" s="34"/>
      <c r="BH283" s="34"/>
      <c r="BI283" s="34"/>
      <c r="BJ283" s="34"/>
      <c r="BK283" s="34"/>
      <c r="BL283" s="34"/>
      <c r="BM283" s="34"/>
      <c r="BN283" s="34"/>
    </row>
    <row r="284" spans="1:66" s="1" customFormat="1" ht="24.75" customHeight="1" x14ac:dyDescent="0.5">
      <c r="A284" s="46" t="s">
        <v>210</v>
      </c>
      <c r="B284" s="46" t="s">
        <v>34</v>
      </c>
      <c r="C284" s="57" t="s">
        <v>76</v>
      </c>
      <c r="D284" s="58">
        <v>284</v>
      </c>
      <c r="E284" s="18" t="str">
        <f t="shared" si="10"/>
        <v>Pharmacy_Claims_Header+Member_Liability_Amt</v>
      </c>
      <c r="F284" s="44"/>
      <c r="G284" s="30" t="s">
        <v>784</v>
      </c>
      <c r="H284" s="9" t="s">
        <v>564</v>
      </c>
      <c r="I284" s="7" t="s">
        <v>6</v>
      </c>
      <c r="J284" s="7" t="s">
        <v>506</v>
      </c>
      <c r="K284" s="7" t="s">
        <v>246</v>
      </c>
      <c r="L284" s="7">
        <v>18</v>
      </c>
      <c r="M284" s="34"/>
      <c r="N284" s="34"/>
      <c r="O284" s="34"/>
      <c r="P284" s="34"/>
      <c r="Q284" s="34"/>
      <c r="R284" s="34"/>
      <c r="S284" s="34"/>
      <c r="T284" s="34"/>
      <c r="U284" s="34"/>
      <c r="V284" s="34"/>
      <c r="W284" s="34"/>
      <c r="X284" s="34"/>
      <c r="Y284" s="34"/>
      <c r="Z284" s="34"/>
      <c r="AA284" s="34"/>
      <c r="AB284" s="34"/>
      <c r="AC284" s="34"/>
      <c r="AD284" s="34"/>
      <c r="AE284" s="34"/>
      <c r="AF284" s="34"/>
      <c r="AG284" s="34"/>
      <c r="AH284" s="34"/>
      <c r="AI284" s="34"/>
      <c r="AJ284" s="34"/>
      <c r="AK284" s="34"/>
      <c r="AL284" s="34"/>
      <c r="AM284" s="34"/>
      <c r="AN284" s="34"/>
      <c r="AO284" s="34"/>
      <c r="AP284" s="34"/>
      <c r="AQ284" s="34"/>
      <c r="AR284" s="34"/>
      <c r="AS284" s="34"/>
      <c r="AT284" s="34"/>
      <c r="AU284" s="34"/>
      <c r="AV284" s="34"/>
      <c r="AW284" s="34"/>
      <c r="AX284" s="34"/>
      <c r="AY284" s="34"/>
      <c r="AZ284" s="34"/>
      <c r="BA284" s="34"/>
      <c r="BB284" s="34"/>
      <c r="BC284" s="34"/>
      <c r="BD284" s="34"/>
      <c r="BE284" s="34"/>
      <c r="BF284" s="34"/>
      <c r="BG284" s="34"/>
      <c r="BH284" s="34"/>
      <c r="BI284" s="34"/>
      <c r="BJ284" s="34"/>
      <c r="BK284" s="34"/>
      <c r="BL284" s="34"/>
      <c r="BM284" s="34"/>
      <c r="BN284" s="34"/>
    </row>
    <row r="285" spans="1:66" s="1" customFormat="1" ht="24.75" customHeight="1" x14ac:dyDescent="0.5">
      <c r="A285" s="46" t="s">
        <v>210</v>
      </c>
      <c r="B285" s="46" t="s">
        <v>34</v>
      </c>
      <c r="C285" s="57" t="s">
        <v>79</v>
      </c>
      <c r="D285" s="58">
        <v>285</v>
      </c>
      <c r="E285" s="18" t="str">
        <f t="shared" si="10"/>
        <v>Pharmacy_Claims_Header+Plan_Paid_Amt</v>
      </c>
      <c r="F285" s="44"/>
      <c r="G285" s="30" t="s">
        <v>784</v>
      </c>
      <c r="H285" s="9" t="s">
        <v>564</v>
      </c>
      <c r="I285" s="7" t="s">
        <v>168</v>
      </c>
      <c r="J285" s="7" t="s">
        <v>283</v>
      </c>
      <c r="K285" s="7" t="s">
        <v>246</v>
      </c>
      <c r="L285" s="7">
        <v>18</v>
      </c>
      <c r="M285" s="34"/>
      <c r="N285" s="34"/>
      <c r="O285" s="34"/>
      <c r="P285" s="34"/>
      <c r="Q285" s="34"/>
      <c r="R285" s="34"/>
      <c r="S285" s="34"/>
      <c r="T285" s="34"/>
      <c r="U285" s="34"/>
      <c r="V285" s="34"/>
      <c r="W285" s="34"/>
      <c r="X285" s="34"/>
      <c r="Y285" s="34"/>
      <c r="Z285" s="34"/>
      <c r="AA285" s="34"/>
      <c r="AB285" s="34"/>
      <c r="AC285" s="34"/>
      <c r="AD285" s="34"/>
      <c r="AE285" s="34"/>
      <c r="AF285" s="34"/>
      <c r="AG285" s="34"/>
      <c r="AH285" s="34"/>
      <c r="AI285" s="34"/>
      <c r="AJ285" s="34"/>
      <c r="AK285" s="34"/>
      <c r="AL285" s="34"/>
      <c r="AM285" s="34"/>
      <c r="AN285" s="34"/>
      <c r="AO285" s="34"/>
      <c r="AP285" s="34"/>
      <c r="AQ285" s="34"/>
      <c r="AR285" s="34"/>
      <c r="AS285" s="34"/>
      <c r="AT285" s="34"/>
      <c r="AU285" s="34"/>
      <c r="AV285" s="34"/>
      <c r="AW285" s="34"/>
      <c r="AX285" s="34"/>
      <c r="AY285" s="34"/>
      <c r="AZ285" s="34"/>
      <c r="BA285" s="34"/>
      <c r="BB285" s="34"/>
      <c r="BC285" s="34"/>
      <c r="BD285" s="34"/>
      <c r="BE285" s="34"/>
      <c r="BF285" s="34"/>
      <c r="BG285" s="34"/>
      <c r="BH285" s="34"/>
      <c r="BI285" s="34"/>
      <c r="BJ285" s="34"/>
      <c r="BK285" s="34"/>
      <c r="BL285" s="34"/>
      <c r="BM285" s="34"/>
      <c r="BN285" s="34"/>
    </row>
    <row r="286" spans="1:66" s="1" customFormat="1" ht="24.75" customHeight="1" x14ac:dyDescent="0.5">
      <c r="A286" s="46" t="s">
        <v>210</v>
      </c>
      <c r="B286" s="46" t="s">
        <v>34</v>
      </c>
      <c r="C286" s="57" t="s">
        <v>169</v>
      </c>
      <c r="D286" s="58">
        <v>286</v>
      </c>
      <c r="E286" s="18" t="str">
        <f t="shared" si="10"/>
        <v>Pharmacy_Claims_Header+Postage_Claim_Amt</v>
      </c>
      <c r="F286" s="44"/>
      <c r="G286" s="30" t="s">
        <v>784</v>
      </c>
      <c r="H286" s="9" t="s">
        <v>7</v>
      </c>
      <c r="I286" s="7" t="s">
        <v>170</v>
      </c>
      <c r="J286" s="7" t="s">
        <v>284</v>
      </c>
      <c r="K286" s="7" t="s">
        <v>246</v>
      </c>
      <c r="L286" s="7">
        <v>18</v>
      </c>
      <c r="M286" s="34"/>
      <c r="N286" s="34"/>
      <c r="O286" s="34"/>
      <c r="P286" s="34"/>
      <c r="Q286" s="34"/>
      <c r="R286" s="34"/>
      <c r="S286" s="34"/>
      <c r="T286" s="34"/>
      <c r="U286" s="34"/>
      <c r="V286" s="34"/>
      <c r="W286" s="34"/>
      <c r="X286" s="34"/>
      <c r="Y286" s="34"/>
      <c r="Z286" s="34"/>
      <c r="AA286" s="34"/>
      <c r="AB286" s="34"/>
      <c r="AC286" s="34"/>
      <c r="AD286" s="34"/>
      <c r="AE286" s="34"/>
      <c r="AF286" s="34"/>
      <c r="AG286" s="34"/>
      <c r="AH286" s="34"/>
      <c r="AI286" s="34"/>
      <c r="AJ286" s="34"/>
      <c r="AK286" s="34"/>
      <c r="AL286" s="34"/>
      <c r="AM286" s="34"/>
      <c r="AN286" s="34"/>
      <c r="AO286" s="34"/>
      <c r="AP286" s="34"/>
      <c r="AQ286" s="34"/>
      <c r="AR286" s="34"/>
      <c r="AS286" s="34"/>
      <c r="AT286" s="34"/>
      <c r="AU286" s="34"/>
      <c r="AV286" s="34"/>
      <c r="AW286" s="34"/>
      <c r="AX286" s="34"/>
      <c r="AY286" s="34"/>
      <c r="AZ286" s="34"/>
      <c r="BA286" s="34"/>
      <c r="BB286" s="34"/>
      <c r="BC286" s="34"/>
      <c r="BD286" s="34"/>
      <c r="BE286" s="34"/>
      <c r="BF286" s="34"/>
      <c r="BG286" s="34"/>
      <c r="BH286" s="34"/>
      <c r="BI286" s="34"/>
      <c r="BJ286" s="34"/>
      <c r="BK286" s="34"/>
      <c r="BL286" s="34"/>
      <c r="BM286" s="34"/>
      <c r="BN286" s="34"/>
    </row>
    <row r="287" spans="1:66" s="1" customFormat="1" ht="24.75" customHeight="1" x14ac:dyDescent="0.5">
      <c r="A287" s="46" t="s">
        <v>210</v>
      </c>
      <c r="B287" s="46" t="s">
        <v>34</v>
      </c>
      <c r="C287" s="57" t="s">
        <v>727</v>
      </c>
      <c r="D287" s="58">
        <v>287</v>
      </c>
      <c r="E287" s="18" t="str">
        <f t="shared" si="10"/>
        <v>Pharmacy_Claims_Header+COB_TPL_Amt</v>
      </c>
      <c r="F287" s="44"/>
      <c r="G287" s="30" t="s">
        <v>784</v>
      </c>
      <c r="H287" s="9" t="s">
        <v>564</v>
      </c>
      <c r="I287" s="7" t="s">
        <v>728</v>
      </c>
      <c r="J287" s="7" t="s">
        <v>698</v>
      </c>
      <c r="K287" s="7" t="s">
        <v>246</v>
      </c>
      <c r="L287" s="7">
        <v>18</v>
      </c>
      <c r="M287" s="34"/>
      <c r="N287" s="34"/>
      <c r="O287" s="34"/>
      <c r="P287" s="34"/>
      <c r="Q287" s="34"/>
      <c r="R287" s="34"/>
      <c r="S287" s="34"/>
      <c r="T287" s="34"/>
      <c r="U287" s="34"/>
      <c r="V287" s="34"/>
      <c r="W287" s="34"/>
      <c r="X287" s="34"/>
      <c r="Y287" s="34"/>
      <c r="Z287" s="34"/>
      <c r="AA287" s="34"/>
      <c r="AB287" s="34"/>
      <c r="AC287" s="34"/>
      <c r="AD287" s="34"/>
      <c r="AE287" s="34"/>
      <c r="AF287" s="34"/>
      <c r="AG287" s="34"/>
      <c r="AH287" s="34"/>
      <c r="AI287" s="34"/>
      <c r="AJ287" s="34"/>
      <c r="AK287" s="34"/>
      <c r="AL287" s="34"/>
      <c r="AM287" s="34"/>
      <c r="AN287" s="34"/>
      <c r="AO287" s="34"/>
      <c r="AP287" s="34"/>
      <c r="AQ287" s="34"/>
      <c r="AR287" s="34"/>
      <c r="AS287" s="34"/>
      <c r="AT287" s="34"/>
      <c r="AU287" s="34"/>
      <c r="AV287" s="34"/>
      <c r="AW287" s="34"/>
      <c r="AX287" s="34"/>
      <c r="AY287" s="34"/>
      <c r="AZ287" s="34"/>
      <c r="BA287" s="34"/>
      <c r="BB287" s="34"/>
      <c r="BC287" s="34"/>
      <c r="BD287" s="34"/>
      <c r="BE287" s="34"/>
      <c r="BF287" s="34"/>
      <c r="BG287" s="34"/>
      <c r="BH287" s="34"/>
      <c r="BI287" s="34"/>
      <c r="BJ287" s="34"/>
      <c r="BK287" s="34"/>
      <c r="BL287" s="34"/>
      <c r="BM287" s="34"/>
      <c r="BN287" s="34"/>
    </row>
    <row r="288" spans="1:66" s="1" customFormat="1" ht="24.75" customHeight="1" x14ac:dyDescent="0.5">
      <c r="A288" s="46" t="s">
        <v>210</v>
      </c>
      <c r="B288" s="46" t="s">
        <v>34</v>
      </c>
      <c r="C288" s="57" t="s">
        <v>729</v>
      </c>
      <c r="D288" s="58">
        <v>288</v>
      </c>
      <c r="E288" s="18" t="str">
        <f t="shared" si="10"/>
        <v>Pharmacy_Claims_Header+Total_POS_Rebate_Amt</v>
      </c>
      <c r="F288" s="44"/>
      <c r="G288" s="30" t="s">
        <v>784</v>
      </c>
      <c r="H288" s="9" t="s">
        <v>564</v>
      </c>
      <c r="I288" s="7" t="s">
        <v>730</v>
      </c>
      <c r="J288" s="7" t="s">
        <v>735</v>
      </c>
      <c r="K288" s="7" t="s">
        <v>246</v>
      </c>
      <c r="L288" s="7">
        <v>18</v>
      </c>
      <c r="M288" s="34"/>
      <c r="N288" s="34"/>
      <c r="O288" s="34"/>
      <c r="P288" s="34"/>
      <c r="Q288" s="34"/>
      <c r="R288" s="34"/>
      <c r="S288" s="34"/>
      <c r="T288" s="34"/>
      <c r="U288" s="34"/>
      <c r="V288" s="34"/>
      <c r="W288" s="34"/>
      <c r="X288" s="34"/>
      <c r="Y288" s="34"/>
      <c r="Z288" s="34"/>
      <c r="AA288" s="34"/>
      <c r="AB288" s="34"/>
      <c r="AC288" s="34"/>
      <c r="AD288" s="34"/>
      <c r="AE288" s="34"/>
      <c r="AF288" s="34"/>
      <c r="AG288" s="34"/>
      <c r="AH288" s="34"/>
      <c r="AI288" s="34"/>
      <c r="AJ288" s="34"/>
      <c r="AK288" s="34"/>
      <c r="AL288" s="34"/>
      <c r="AM288" s="34"/>
      <c r="AN288" s="34"/>
      <c r="AO288" s="34"/>
      <c r="AP288" s="34"/>
      <c r="AQ288" s="34"/>
      <c r="AR288" s="34"/>
      <c r="AS288" s="34"/>
      <c r="AT288" s="34"/>
      <c r="AU288" s="34"/>
      <c r="AV288" s="34"/>
      <c r="AW288" s="34"/>
      <c r="AX288" s="34"/>
      <c r="AY288" s="34"/>
      <c r="AZ288" s="34"/>
      <c r="BA288" s="34"/>
      <c r="BB288" s="34"/>
      <c r="BC288" s="34"/>
      <c r="BD288" s="34"/>
      <c r="BE288" s="34"/>
      <c r="BF288" s="34"/>
      <c r="BG288" s="34"/>
      <c r="BH288" s="34"/>
      <c r="BI288" s="34"/>
      <c r="BJ288" s="34"/>
      <c r="BK288" s="34"/>
      <c r="BL288" s="34"/>
      <c r="BM288" s="34"/>
      <c r="BN288" s="34"/>
    </row>
    <row r="289" spans="1:66" s="1" customFormat="1" ht="24.75" customHeight="1" x14ac:dyDescent="0.5">
      <c r="A289" s="46" t="s">
        <v>210</v>
      </c>
      <c r="B289" s="46" t="s">
        <v>34</v>
      </c>
      <c r="C289" s="57" t="s">
        <v>731</v>
      </c>
      <c r="D289" s="58">
        <v>289</v>
      </c>
      <c r="E289" s="18" t="str">
        <f t="shared" si="10"/>
        <v>Pharmacy_Claims_Header+Member_POS_Rebate_Amt</v>
      </c>
      <c r="F289" s="44"/>
      <c r="G289" s="30" t="s">
        <v>784</v>
      </c>
      <c r="H289" s="9" t="s">
        <v>564</v>
      </c>
      <c r="I289" s="7" t="s">
        <v>732</v>
      </c>
      <c r="J289" s="7" t="s">
        <v>736</v>
      </c>
      <c r="K289" s="7" t="s">
        <v>246</v>
      </c>
      <c r="L289" s="7">
        <v>18</v>
      </c>
      <c r="M289" s="34"/>
      <c r="N289" s="34"/>
      <c r="O289" s="34"/>
      <c r="P289" s="34"/>
      <c r="Q289" s="34"/>
      <c r="R289" s="34"/>
      <c r="S289" s="34"/>
      <c r="T289" s="34"/>
      <c r="U289" s="34"/>
      <c r="V289" s="34"/>
      <c r="W289" s="34"/>
      <c r="X289" s="34"/>
      <c r="Y289" s="3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c r="BA289" s="34"/>
      <c r="BB289" s="34"/>
      <c r="BC289" s="34"/>
      <c r="BD289" s="34"/>
      <c r="BE289" s="34"/>
      <c r="BF289" s="34"/>
      <c r="BG289" s="34"/>
      <c r="BH289" s="34"/>
      <c r="BI289" s="34"/>
      <c r="BJ289" s="34"/>
      <c r="BK289" s="34"/>
      <c r="BL289" s="34"/>
      <c r="BM289" s="34"/>
      <c r="BN289" s="34"/>
    </row>
    <row r="290" spans="1:66" s="1" customFormat="1" ht="24.75" customHeight="1" x14ac:dyDescent="0.5">
      <c r="A290" s="46" t="s">
        <v>210</v>
      </c>
      <c r="B290" s="47" t="s">
        <v>4</v>
      </c>
      <c r="C290" s="57" t="s">
        <v>43</v>
      </c>
      <c r="D290" s="58">
        <v>290</v>
      </c>
      <c r="E290" s="18" t="str">
        <f t="shared" si="10"/>
        <v>Pharmacy_Claims_Header+Claim_Status_Cd</v>
      </c>
      <c r="F290" s="44"/>
      <c r="G290" s="30" t="s">
        <v>784</v>
      </c>
      <c r="H290" s="9" t="s">
        <v>7</v>
      </c>
      <c r="I290" s="7" t="s">
        <v>159</v>
      </c>
      <c r="J290" s="7" t="s">
        <v>396</v>
      </c>
      <c r="K290" s="7" t="s">
        <v>255</v>
      </c>
      <c r="L290" s="7">
        <v>2</v>
      </c>
      <c r="M290" s="34"/>
      <c r="N290" s="34"/>
      <c r="O290" s="34"/>
      <c r="P290" s="34"/>
      <c r="Q290" s="34"/>
      <c r="R290" s="34"/>
      <c r="S290" s="34"/>
      <c r="T290" s="34"/>
      <c r="U290" s="34"/>
      <c r="V290" s="34"/>
      <c r="W290" s="34"/>
      <c r="X290" s="34"/>
      <c r="Y290" s="34"/>
      <c r="Z290" s="34"/>
      <c r="AA290" s="34"/>
      <c r="AB290" s="34"/>
      <c r="AC290" s="34"/>
      <c r="AD290" s="34"/>
      <c r="AE290" s="34"/>
      <c r="AF290" s="34"/>
      <c r="AG290" s="34"/>
      <c r="AH290" s="34"/>
      <c r="AI290" s="34"/>
      <c r="AJ290" s="34"/>
      <c r="AK290" s="34"/>
      <c r="AL290" s="34"/>
      <c r="AM290" s="34"/>
      <c r="AN290" s="34"/>
      <c r="AO290" s="34"/>
      <c r="AP290" s="34"/>
      <c r="AQ290" s="34"/>
      <c r="AR290" s="34"/>
      <c r="AS290" s="34"/>
      <c r="AT290" s="34"/>
      <c r="AU290" s="34"/>
      <c r="AV290" s="34"/>
      <c r="AW290" s="34"/>
      <c r="AX290" s="34"/>
      <c r="AY290" s="34"/>
      <c r="AZ290" s="34"/>
      <c r="BA290" s="34"/>
      <c r="BB290" s="34"/>
      <c r="BC290" s="34"/>
      <c r="BD290" s="34"/>
      <c r="BE290" s="34"/>
      <c r="BF290" s="34"/>
      <c r="BG290" s="34"/>
      <c r="BH290" s="34"/>
      <c r="BI290" s="34"/>
      <c r="BJ290" s="34"/>
      <c r="BK290" s="34"/>
      <c r="BL290" s="34"/>
      <c r="BM290" s="34"/>
      <c r="BN290" s="34"/>
    </row>
    <row r="291" spans="1:66" s="1" customFormat="1" ht="24.75" customHeight="1" x14ac:dyDescent="0.5">
      <c r="A291" s="46" t="s">
        <v>210</v>
      </c>
      <c r="B291" s="46" t="s">
        <v>4</v>
      </c>
      <c r="C291" s="57" t="s">
        <v>45</v>
      </c>
      <c r="D291" s="58">
        <v>291</v>
      </c>
      <c r="E291" s="18" t="str">
        <f t="shared" si="10"/>
        <v>Pharmacy_Claims_Header+Claim_Type_Cd</v>
      </c>
      <c r="F291" s="44"/>
      <c r="G291" s="30" t="s">
        <v>784</v>
      </c>
      <c r="H291" s="9" t="s">
        <v>7</v>
      </c>
      <c r="I291" s="7" t="s">
        <v>6</v>
      </c>
      <c r="J291" s="7" t="s">
        <v>397</v>
      </c>
      <c r="K291" s="7" t="s">
        <v>255</v>
      </c>
      <c r="L291" s="7">
        <v>1</v>
      </c>
      <c r="M291" s="34"/>
      <c r="N291" s="34"/>
      <c r="O291" s="34"/>
      <c r="P291" s="34"/>
      <c r="Q291" s="34"/>
      <c r="R291" s="34"/>
      <c r="S291" s="34"/>
      <c r="T291" s="34"/>
      <c r="U291" s="34"/>
      <c r="V291" s="34"/>
      <c r="W291" s="34"/>
      <c r="X291" s="34"/>
      <c r="Y291" s="34"/>
      <c r="Z291" s="34"/>
      <c r="AA291" s="34"/>
      <c r="AB291" s="34"/>
      <c r="AC291" s="34"/>
      <c r="AD291" s="34"/>
      <c r="AE291" s="34"/>
      <c r="AF291" s="34"/>
      <c r="AG291" s="34"/>
      <c r="AH291" s="34"/>
      <c r="AI291" s="34"/>
      <c r="AJ291" s="34"/>
      <c r="AK291" s="34"/>
      <c r="AL291" s="34"/>
      <c r="AM291" s="34"/>
      <c r="AN291" s="34"/>
      <c r="AO291" s="34"/>
      <c r="AP291" s="34"/>
      <c r="AQ291" s="34"/>
      <c r="AR291" s="34"/>
      <c r="AS291" s="34"/>
      <c r="AT291" s="34"/>
      <c r="AU291" s="34"/>
      <c r="AV291" s="34"/>
      <c r="AW291" s="34"/>
      <c r="AX291" s="34"/>
      <c r="AY291" s="34"/>
      <c r="AZ291" s="34"/>
      <c r="BA291" s="34"/>
      <c r="BB291" s="34"/>
      <c r="BC291" s="34"/>
      <c r="BD291" s="34"/>
      <c r="BE291" s="34"/>
      <c r="BF291" s="34"/>
      <c r="BG291" s="34"/>
      <c r="BH291" s="34"/>
      <c r="BI291" s="34"/>
      <c r="BJ291" s="34"/>
      <c r="BK291" s="34"/>
      <c r="BL291" s="34"/>
      <c r="BM291" s="34"/>
      <c r="BN291" s="34"/>
    </row>
    <row r="292" spans="1:66" s="1" customFormat="1" ht="24.75" customHeight="1" x14ac:dyDescent="0.5">
      <c r="A292" s="46" t="s">
        <v>210</v>
      </c>
      <c r="B292" s="46" t="s">
        <v>4</v>
      </c>
      <c r="C292" s="57" t="s">
        <v>46</v>
      </c>
      <c r="D292" s="58">
        <v>292</v>
      </c>
      <c r="E292" s="18" t="str">
        <f t="shared" si="10"/>
        <v>Pharmacy_Claims_Header+COB_Flag</v>
      </c>
      <c r="F292" s="44"/>
      <c r="G292" s="30" t="s">
        <v>784</v>
      </c>
      <c r="H292" s="9" t="s">
        <v>7</v>
      </c>
      <c r="I292" s="7" t="s">
        <v>6</v>
      </c>
      <c r="J292" s="7" t="s">
        <v>404</v>
      </c>
      <c r="K292" s="7" t="s">
        <v>255</v>
      </c>
      <c r="L292" s="7">
        <v>1</v>
      </c>
      <c r="M292" s="34"/>
      <c r="N292" s="34"/>
      <c r="O292" s="34"/>
      <c r="P292" s="34"/>
      <c r="Q292" s="34"/>
      <c r="R292" s="34"/>
      <c r="S292" s="34"/>
      <c r="T292" s="34"/>
      <c r="U292" s="34"/>
      <c r="V292" s="34"/>
      <c r="W292" s="34"/>
      <c r="X292" s="34"/>
      <c r="Y292" s="34"/>
      <c r="Z292" s="34"/>
      <c r="AA292" s="34"/>
      <c r="AB292" s="34"/>
      <c r="AC292" s="34"/>
      <c r="AD292" s="34"/>
      <c r="AE292" s="34"/>
      <c r="AF292" s="34"/>
      <c r="AG292" s="34"/>
      <c r="AH292" s="34"/>
      <c r="AI292" s="34"/>
      <c r="AJ292" s="34"/>
      <c r="AK292" s="34"/>
      <c r="AL292" s="34"/>
      <c r="AM292" s="34"/>
      <c r="AN292" s="34"/>
      <c r="AO292" s="34"/>
      <c r="AP292" s="34"/>
      <c r="AQ292" s="34"/>
      <c r="AR292" s="34"/>
      <c r="AS292" s="34"/>
      <c r="AT292" s="34"/>
      <c r="AU292" s="34"/>
      <c r="AV292" s="34"/>
      <c r="AW292" s="34"/>
      <c r="AX292" s="34"/>
      <c r="AY292" s="34"/>
      <c r="AZ292" s="34"/>
      <c r="BA292" s="34"/>
      <c r="BB292" s="34"/>
      <c r="BC292" s="34"/>
      <c r="BD292" s="34"/>
      <c r="BE292" s="34"/>
      <c r="BF292" s="34"/>
      <c r="BG292" s="34"/>
      <c r="BH292" s="34"/>
      <c r="BI292" s="34"/>
      <c r="BJ292" s="34"/>
      <c r="BK292" s="34"/>
      <c r="BL292" s="34"/>
      <c r="BM292" s="34"/>
      <c r="BN292" s="34"/>
    </row>
    <row r="293" spans="1:66" s="1" customFormat="1" ht="24.75" customHeight="1" x14ac:dyDescent="0.5">
      <c r="A293" s="46" t="s">
        <v>210</v>
      </c>
      <c r="B293" s="46" t="s">
        <v>4</v>
      </c>
      <c r="C293" s="57" t="s">
        <v>64</v>
      </c>
      <c r="D293" s="58">
        <v>293</v>
      </c>
      <c r="E293" s="18" t="str">
        <f t="shared" ref="E293:E324" si="11">A293&amp;"+"&amp;C293</f>
        <v>Pharmacy_Claims_Header+Insurance_Product_Type_Cd</v>
      </c>
      <c r="F293" s="44"/>
      <c r="G293" s="30" t="s">
        <v>784</v>
      </c>
      <c r="H293" s="9" t="s">
        <v>7</v>
      </c>
      <c r="I293" s="7" t="s">
        <v>241</v>
      </c>
      <c r="J293" s="7" t="s">
        <v>405</v>
      </c>
      <c r="K293" s="7" t="s">
        <v>244</v>
      </c>
      <c r="L293" s="7">
        <v>2</v>
      </c>
      <c r="M293" s="34"/>
      <c r="N293" s="34"/>
      <c r="O293" s="34"/>
      <c r="P293" s="34"/>
      <c r="Q293" s="34"/>
      <c r="R293" s="34"/>
      <c r="S293" s="34"/>
      <c r="T293" s="34"/>
      <c r="U293" s="34"/>
      <c r="V293" s="34"/>
      <c r="W293" s="34"/>
      <c r="X293" s="34"/>
      <c r="Y293" s="34"/>
      <c r="Z293" s="34"/>
      <c r="AA293" s="34"/>
      <c r="AB293" s="34"/>
      <c r="AC293" s="34"/>
      <c r="AD293" s="34"/>
      <c r="AE293" s="34"/>
      <c r="AF293" s="34"/>
      <c r="AG293" s="34"/>
      <c r="AH293" s="34"/>
      <c r="AI293" s="34"/>
      <c r="AJ293" s="34"/>
      <c r="AK293" s="34"/>
      <c r="AL293" s="34"/>
      <c r="AM293" s="34"/>
      <c r="AN293" s="34"/>
      <c r="AO293" s="34"/>
      <c r="AP293" s="34"/>
      <c r="AQ293" s="34"/>
      <c r="AR293" s="34"/>
      <c r="AS293" s="34"/>
      <c r="AT293" s="34"/>
      <c r="AU293" s="34"/>
      <c r="AV293" s="34"/>
      <c r="AW293" s="34"/>
      <c r="AX293" s="34"/>
      <c r="AY293" s="34"/>
      <c r="AZ293" s="34"/>
      <c r="BA293" s="34"/>
      <c r="BB293" s="34"/>
      <c r="BC293" s="34"/>
      <c r="BD293" s="34"/>
      <c r="BE293" s="34"/>
      <c r="BF293" s="34"/>
      <c r="BG293" s="34"/>
      <c r="BH293" s="34"/>
      <c r="BI293" s="34"/>
      <c r="BJ293" s="34"/>
      <c r="BK293" s="34"/>
      <c r="BL293" s="34"/>
      <c r="BM293" s="34"/>
      <c r="BN293" s="34"/>
    </row>
    <row r="294" spans="1:66" s="1" customFormat="1" ht="24.75" customHeight="1" x14ac:dyDescent="0.5">
      <c r="A294" s="46" t="s">
        <v>210</v>
      </c>
      <c r="B294" s="46" t="s">
        <v>4</v>
      </c>
      <c r="C294" s="57" t="s">
        <v>66</v>
      </c>
      <c r="D294" s="58">
        <v>294</v>
      </c>
      <c r="E294" s="18" t="str">
        <f t="shared" si="11"/>
        <v>Pharmacy_Claims_Header+Insurance_Product_Type_Desc</v>
      </c>
      <c r="F294" s="44" t="str">
        <f t="array" ref="F294">IF(AND(G293=""),"","X")</f>
        <v>X</v>
      </c>
      <c r="G294" s="30" t="s">
        <v>784</v>
      </c>
      <c r="H294" s="9" t="s">
        <v>7</v>
      </c>
      <c r="I294" s="7"/>
      <c r="J294" s="7" t="s">
        <v>406</v>
      </c>
      <c r="K294" s="7" t="s">
        <v>244</v>
      </c>
      <c r="L294" s="7">
        <v>75</v>
      </c>
      <c r="M294" s="34"/>
      <c r="N294" s="34"/>
      <c r="O294" s="34"/>
      <c r="P294" s="34"/>
      <c r="Q294" s="34"/>
      <c r="R294" s="34"/>
      <c r="S294" s="34"/>
      <c r="T294" s="34"/>
      <c r="U294" s="34"/>
      <c r="V294" s="34"/>
      <c r="W294" s="34"/>
      <c r="X294" s="34"/>
      <c r="Y294" s="34"/>
      <c r="Z294" s="34"/>
      <c r="AA294" s="34"/>
      <c r="AB294" s="34"/>
      <c r="AC294" s="34"/>
      <c r="AD294" s="34"/>
      <c r="AE294" s="34"/>
      <c r="AF294" s="34"/>
      <c r="AG294" s="34"/>
      <c r="AH294" s="34"/>
      <c r="AI294" s="34"/>
      <c r="AJ294" s="34"/>
      <c r="AK294" s="34"/>
      <c r="AL294" s="34"/>
      <c r="AM294" s="34"/>
      <c r="AN294" s="34"/>
      <c r="AO294" s="34"/>
      <c r="AP294" s="34"/>
      <c r="AQ294" s="34"/>
      <c r="AR294" s="34"/>
      <c r="AS294" s="34"/>
      <c r="AT294" s="34"/>
      <c r="AU294" s="34"/>
      <c r="AV294" s="34"/>
      <c r="AW294" s="34"/>
      <c r="AX294" s="34"/>
      <c r="AY294" s="34"/>
      <c r="AZ294" s="34"/>
      <c r="BA294" s="34"/>
      <c r="BB294" s="34"/>
      <c r="BC294" s="34"/>
      <c r="BD294" s="34"/>
      <c r="BE294" s="34"/>
      <c r="BF294" s="34"/>
      <c r="BG294" s="34"/>
      <c r="BH294" s="34"/>
      <c r="BI294" s="34"/>
      <c r="BJ294" s="34"/>
      <c r="BK294" s="34"/>
      <c r="BL294" s="34"/>
      <c r="BM294" s="34"/>
      <c r="BN294" s="34"/>
    </row>
    <row r="295" spans="1:66" s="1" customFormat="1" ht="24.75" customHeight="1" x14ac:dyDescent="0.5">
      <c r="A295" s="46" t="s">
        <v>210</v>
      </c>
      <c r="B295" s="46" t="s">
        <v>4</v>
      </c>
      <c r="C295" s="57" t="s">
        <v>69</v>
      </c>
      <c r="D295" s="58">
        <v>295</v>
      </c>
      <c r="E295" s="18" t="str">
        <f t="shared" si="11"/>
        <v>Pharmacy_Claims_Header+Line_of_Business_Cd</v>
      </c>
      <c r="F295" s="44"/>
      <c r="G295" s="30" t="s">
        <v>784</v>
      </c>
      <c r="H295" s="9" t="s">
        <v>7</v>
      </c>
      <c r="I295" s="7" t="s">
        <v>6</v>
      </c>
      <c r="J295" s="7" t="s">
        <v>409</v>
      </c>
      <c r="K295" s="7" t="s">
        <v>255</v>
      </c>
      <c r="L295" s="7">
        <v>3</v>
      </c>
      <c r="M295" s="34"/>
      <c r="N295" s="34"/>
      <c r="O295" s="34"/>
      <c r="P295" s="34"/>
      <c r="Q295" s="34"/>
      <c r="R295" s="34"/>
      <c r="S295" s="34"/>
      <c r="T295" s="34"/>
      <c r="U295" s="34"/>
      <c r="V295" s="34"/>
      <c r="W295" s="34"/>
      <c r="X295" s="34"/>
      <c r="Y295" s="34"/>
      <c r="Z295" s="34"/>
      <c r="AA295" s="34"/>
      <c r="AB295" s="34"/>
      <c r="AC295" s="34"/>
      <c r="AD295" s="34"/>
      <c r="AE295" s="34"/>
      <c r="AF295" s="34"/>
      <c r="AG295" s="34"/>
      <c r="AH295" s="34"/>
      <c r="AI295" s="34"/>
      <c r="AJ295" s="34"/>
      <c r="AK295" s="34"/>
      <c r="AL295" s="34"/>
      <c r="AM295" s="34"/>
      <c r="AN295" s="34"/>
      <c r="AO295" s="34"/>
      <c r="AP295" s="34"/>
      <c r="AQ295" s="34"/>
      <c r="AR295" s="34"/>
      <c r="AS295" s="34"/>
      <c r="AT295" s="34"/>
      <c r="AU295" s="34"/>
      <c r="AV295" s="34"/>
      <c r="AW295" s="34"/>
      <c r="AX295" s="34"/>
      <c r="AY295" s="34"/>
      <c r="AZ295" s="34"/>
      <c r="BA295" s="34"/>
      <c r="BB295" s="34"/>
      <c r="BC295" s="34"/>
      <c r="BD295" s="34"/>
      <c r="BE295" s="34"/>
      <c r="BF295" s="34"/>
      <c r="BG295" s="34"/>
      <c r="BH295" s="34"/>
      <c r="BI295" s="34"/>
      <c r="BJ295" s="34"/>
      <c r="BK295" s="34"/>
      <c r="BL295" s="34"/>
      <c r="BM295" s="34"/>
      <c r="BN295" s="34"/>
    </row>
    <row r="296" spans="1:66" s="1" customFormat="1" ht="24.75" customHeight="1" x14ac:dyDescent="0.5">
      <c r="A296" s="46" t="s">
        <v>210</v>
      </c>
      <c r="B296" s="46" t="s">
        <v>4</v>
      </c>
      <c r="C296" s="57" t="s">
        <v>70</v>
      </c>
      <c r="D296" s="58">
        <v>296</v>
      </c>
      <c r="E296" s="18" t="str">
        <f t="shared" si="11"/>
        <v>Pharmacy_Claims_Header+Member_Age_Days</v>
      </c>
      <c r="F296" s="44"/>
      <c r="G296" s="30"/>
      <c r="H296" s="9" t="s">
        <v>5</v>
      </c>
      <c r="I296" s="7" t="s">
        <v>6</v>
      </c>
      <c r="J296" s="7" t="s">
        <v>410</v>
      </c>
      <c r="K296" s="7" t="s">
        <v>245</v>
      </c>
      <c r="L296" s="7">
        <v>19</v>
      </c>
      <c r="M296" s="34"/>
      <c r="N296" s="34"/>
      <c r="O296" s="34"/>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34"/>
      <c r="AS296" s="34"/>
      <c r="AT296" s="34"/>
      <c r="AU296" s="34"/>
      <c r="AV296" s="34"/>
      <c r="AW296" s="34"/>
      <c r="AX296" s="34"/>
      <c r="AY296" s="34"/>
      <c r="AZ296" s="34"/>
      <c r="BA296" s="34"/>
      <c r="BB296" s="34"/>
      <c r="BC296" s="34"/>
      <c r="BD296" s="34"/>
      <c r="BE296" s="34"/>
      <c r="BF296" s="34"/>
      <c r="BG296" s="34"/>
      <c r="BH296" s="34"/>
      <c r="BI296" s="34"/>
      <c r="BJ296" s="34"/>
      <c r="BK296" s="34"/>
      <c r="BL296" s="34"/>
      <c r="BM296" s="34"/>
      <c r="BN296" s="34"/>
    </row>
    <row r="297" spans="1:66" s="1" customFormat="1" ht="24.75" customHeight="1" x14ac:dyDescent="0.5">
      <c r="A297" s="46" t="s">
        <v>210</v>
      </c>
      <c r="B297" s="46" t="s">
        <v>4</v>
      </c>
      <c r="C297" s="57" t="s">
        <v>71</v>
      </c>
      <c r="D297" s="58">
        <v>297</v>
      </c>
      <c r="E297" s="18" t="str">
        <f t="shared" si="11"/>
        <v>Pharmacy_Claims_Header+Member_Age_Years</v>
      </c>
      <c r="F297" s="44"/>
      <c r="G297" s="30" t="s">
        <v>784</v>
      </c>
      <c r="H297" s="9" t="s">
        <v>7</v>
      </c>
      <c r="I297" s="7" t="s">
        <v>6</v>
      </c>
      <c r="J297" s="7" t="s">
        <v>411</v>
      </c>
      <c r="K297" s="7" t="s">
        <v>245</v>
      </c>
      <c r="L297" s="7">
        <v>19</v>
      </c>
      <c r="M297" s="34"/>
      <c r="N297" s="34"/>
      <c r="O297" s="34"/>
      <c r="P297" s="34"/>
      <c r="Q297" s="34"/>
      <c r="R297" s="34"/>
      <c r="S297" s="34"/>
      <c r="T297" s="34"/>
      <c r="U297" s="34"/>
      <c r="V297" s="34"/>
      <c r="W297" s="34"/>
      <c r="X297" s="34"/>
      <c r="Y297" s="3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c r="BA297" s="34"/>
      <c r="BB297" s="34"/>
      <c r="BC297" s="34"/>
      <c r="BD297" s="34"/>
      <c r="BE297" s="34"/>
      <c r="BF297" s="34"/>
      <c r="BG297" s="34"/>
      <c r="BH297" s="34"/>
      <c r="BI297" s="34"/>
      <c r="BJ297" s="34"/>
      <c r="BK297" s="34"/>
      <c r="BL297" s="34"/>
      <c r="BM297" s="34"/>
      <c r="BN297" s="34"/>
    </row>
    <row r="298" spans="1:66" s="1" customFormat="1" ht="24.75" customHeight="1" x14ac:dyDescent="0.5">
      <c r="A298" s="46" t="s">
        <v>210</v>
      </c>
      <c r="B298" s="46" t="s">
        <v>4</v>
      </c>
      <c r="C298" s="57" t="s">
        <v>216</v>
      </c>
      <c r="D298" s="58">
        <v>298</v>
      </c>
      <c r="E298" s="18" t="str">
        <f t="shared" si="11"/>
        <v>Pharmacy_Claims_Header+Member_Age_Years_YE</v>
      </c>
      <c r="F298" s="44"/>
      <c r="G298" s="30" t="s">
        <v>784</v>
      </c>
      <c r="H298" s="9" t="s">
        <v>7</v>
      </c>
      <c r="I298" s="7"/>
      <c r="J298" s="7" t="s">
        <v>412</v>
      </c>
      <c r="K298" s="7" t="s">
        <v>245</v>
      </c>
      <c r="L298" s="7">
        <v>19</v>
      </c>
      <c r="M298" s="34"/>
      <c r="N298" s="34"/>
      <c r="O298" s="34"/>
      <c r="P298" s="34"/>
      <c r="Q298" s="34"/>
      <c r="R298" s="34"/>
      <c r="S298" s="34"/>
      <c r="T298" s="34"/>
      <c r="U298" s="34"/>
      <c r="V298" s="34"/>
      <c r="W298" s="34"/>
      <c r="X298" s="34"/>
      <c r="Y298" s="34"/>
      <c r="Z298" s="34"/>
      <c r="AA298" s="34"/>
      <c r="AB298" s="34"/>
      <c r="AC298" s="34"/>
      <c r="AD298" s="34"/>
      <c r="AE298" s="34"/>
      <c r="AF298" s="34"/>
      <c r="AG298" s="34"/>
      <c r="AH298" s="34"/>
      <c r="AI298" s="34"/>
      <c r="AJ298" s="34"/>
      <c r="AK298" s="34"/>
      <c r="AL298" s="34"/>
      <c r="AM298" s="34"/>
      <c r="AN298" s="34"/>
      <c r="AO298" s="34"/>
      <c r="AP298" s="34"/>
      <c r="AQ298" s="34"/>
      <c r="AR298" s="34"/>
      <c r="AS298" s="34"/>
      <c r="AT298" s="34"/>
      <c r="AU298" s="34"/>
      <c r="AV298" s="34"/>
      <c r="AW298" s="34"/>
      <c r="AX298" s="34"/>
      <c r="AY298" s="34"/>
      <c r="AZ298" s="34"/>
      <c r="BA298" s="34"/>
      <c r="BB298" s="34"/>
      <c r="BC298" s="34"/>
      <c r="BD298" s="34"/>
      <c r="BE298" s="34"/>
      <c r="BF298" s="34"/>
      <c r="BG298" s="34"/>
      <c r="BH298" s="34"/>
      <c r="BI298" s="34"/>
      <c r="BJ298" s="34"/>
      <c r="BK298" s="34"/>
      <c r="BL298" s="34"/>
      <c r="BM298" s="34"/>
      <c r="BN298" s="34"/>
    </row>
    <row r="299" spans="1:66" s="1" customFormat="1" ht="24.75" customHeight="1" x14ac:dyDescent="0.5">
      <c r="A299" s="46" t="s">
        <v>210</v>
      </c>
      <c r="B299" s="46" t="s">
        <v>4</v>
      </c>
      <c r="C299" s="57" t="s">
        <v>73</v>
      </c>
      <c r="D299" s="58">
        <v>299</v>
      </c>
      <c r="E299" s="18" t="str">
        <f t="shared" si="11"/>
        <v>Pharmacy_Claims_Header+Member_Eligible_Flag</v>
      </c>
      <c r="F299" s="44"/>
      <c r="G299" s="30" t="s">
        <v>784</v>
      </c>
      <c r="H299" s="9" t="s">
        <v>7</v>
      </c>
      <c r="I299" s="7" t="s">
        <v>6</v>
      </c>
      <c r="J299" s="7" t="s">
        <v>413</v>
      </c>
      <c r="K299" s="7" t="s">
        <v>244</v>
      </c>
      <c r="L299" s="7">
        <v>1</v>
      </c>
      <c r="M299" s="34"/>
      <c r="N299" s="34"/>
      <c r="O299" s="34"/>
      <c r="P299" s="34"/>
      <c r="Q299" s="34"/>
      <c r="R299" s="34"/>
      <c r="S299" s="34"/>
      <c r="T299" s="34"/>
      <c r="U299" s="34"/>
      <c r="V299" s="34"/>
      <c r="W299" s="34"/>
      <c r="X299" s="34"/>
      <c r="Y299" s="34"/>
      <c r="Z299" s="34"/>
      <c r="AA299" s="34"/>
      <c r="AB299" s="34"/>
      <c r="AC299" s="34"/>
      <c r="AD299" s="34"/>
      <c r="AE299" s="34"/>
      <c r="AF299" s="34"/>
      <c r="AG299" s="34"/>
      <c r="AH299" s="34"/>
      <c r="AI299" s="34"/>
      <c r="AJ299" s="34"/>
      <c r="AK299" s="34"/>
      <c r="AL299" s="34"/>
      <c r="AM299" s="34"/>
      <c r="AN299" s="34"/>
      <c r="AO299" s="34"/>
      <c r="AP299" s="34"/>
      <c r="AQ299" s="34"/>
      <c r="AR299" s="34"/>
      <c r="AS299" s="34"/>
      <c r="AT299" s="34"/>
      <c r="AU299" s="34"/>
      <c r="AV299" s="34"/>
      <c r="AW299" s="34"/>
      <c r="AX299" s="34"/>
      <c r="AY299" s="34"/>
      <c r="AZ299" s="34"/>
      <c r="BA299" s="34"/>
      <c r="BB299" s="34"/>
      <c r="BC299" s="34"/>
      <c r="BD299" s="34"/>
      <c r="BE299" s="34"/>
      <c r="BF299" s="34"/>
      <c r="BG299" s="34"/>
      <c r="BH299" s="34"/>
      <c r="BI299" s="34"/>
      <c r="BJ299" s="34"/>
      <c r="BK299" s="34"/>
      <c r="BL299" s="34"/>
      <c r="BM299" s="34"/>
      <c r="BN299" s="34"/>
    </row>
    <row r="300" spans="1:66" s="1" customFormat="1" ht="24.75" customHeight="1" x14ac:dyDescent="0.5">
      <c r="A300" s="46" t="s">
        <v>210</v>
      </c>
      <c r="B300" s="46" t="s">
        <v>4</v>
      </c>
      <c r="C300" s="7" t="s">
        <v>8</v>
      </c>
      <c r="D300" s="58">
        <v>300</v>
      </c>
      <c r="E300" s="18" t="str">
        <f t="shared" si="11"/>
        <v>Pharmacy_Claims_Header+Payer_Cd</v>
      </c>
      <c r="F300" s="44"/>
      <c r="G300" s="30" t="s">
        <v>784</v>
      </c>
      <c r="H300" s="9" t="s">
        <v>564</v>
      </c>
      <c r="I300" s="7" t="s">
        <v>165</v>
      </c>
      <c r="J300" s="7" t="s">
        <v>414</v>
      </c>
      <c r="K300" s="7" t="s">
        <v>244</v>
      </c>
      <c r="L300" s="7">
        <v>8</v>
      </c>
      <c r="M300" s="34"/>
      <c r="N300" s="34"/>
      <c r="O300" s="34"/>
      <c r="P300" s="34"/>
      <c r="Q300" s="34"/>
      <c r="R300" s="34"/>
      <c r="S300" s="34"/>
      <c r="T300" s="34"/>
      <c r="U300" s="34"/>
      <c r="V300" s="34"/>
      <c r="W300" s="34"/>
      <c r="X300" s="34"/>
      <c r="Y300" s="34"/>
      <c r="Z300" s="34"/>
      <c r="AA300" s="34"/>
      <c r="AB300" s="34"/>
      <c r="AC300" s="34"/>
      <c r="AD300" s="34"/>
      <c r="AE300" s="34"/>
      <c r="AF300" s="34"/>
      <c r="AG300" s="34"/>
      <c r="AH300" s="34"/>
      <c r="AI300" s="34"/>
      <c r="AJ300" s="34"/>
      <c r="AK300" s="34"/>
      <c r="AL300" s="34"/>
      <c r="AM300" s="34"/>
      <c r="AN300" s="34"/>
      <c r="AO300" s="34"/>
      <c r="AP300" s="34"/>
      <c r="AQ300" s="34"/>
      <c r="AR300" s="34"/>
      <c r="AS300" s="34"/>
      <c r="AT300" s="34"/>
      <c r="AU300" s="34"/>
      <c r="AV300" s="34"/>
      <c r="AW300" s="34"/>
      <c r="AX300" s="34"/>
      <c r="AY300" s="34"/>
      <c r="AZ300" s="34"/>
      <c r="BA300" s="34"/>
      <c r="BB300" s="34"/>
      <c r="BC300" s="34"/>
      <c r="BD300" s="34"/>
      <c r="BE300" s="34"/>
      <c r="BF300" s="34"/>
      <c r="BG300" s="34"/>
      <c r="BH300" s="34"/>
      <c r="BI300" s="34"/>
      <c r="BJ300" s="34"/>
      <c r="BK300" s="34"/>
      <c r="BL300" s="34"/>
      <c r="BM300" s="34"/>
      <c r="BN300" s="34"/>
    </row>
    <row r="301" spans="1:66" s="1" customFormat="1" ht="24.75" customHeight="1" x14ac:dyDescent="0.5">
      <c r="A301" s="46" t="s">
        <v>210</v>
      </c>
      <c r="B301" s="46" t="s">
        <v>4</v>
      </c>
      <c r="C301" s="57" t="s">
        <v>166</v>
      </c>
      <c r="D301" s="58">
        <v>301</v>
      </c>
      <c r="E301" s="18" t="str">
        <f t="shared" si="11"/>
        <v>Pharmacy_Claims_Header+Pharmacy_ID</v>
      </c>
      <c r="F301" s="44"/>
      <c r="G301" s="30" t="s">
        <v>784</v>
      </c>
      <c r="H301" s="9" t="s">
        <v>564</v>
      </c>
      <c r="I301" s="7" t="s">
        <v>167</v>
      </c>
      <c r="J301" s="7" t="s">
        <v>285</v>
      </c>
      <c r="K301" s="7" t="s">
        <v>245</v>
      </c>
      <c r="L301" s="7">
        <v>19</v>
      </c>
      <c r="M301" s="34"/>
      <c r="N301" s="34"/>
      <c r="O301" s="34"/>
      <c r="P301" s="34"/>
      <c r="Q301" s="34"/>
      <c r="R301" s="34"/>
      <c r="S301" s="34"/>
      <c r="T301" s="34"/>
      <c r="U301" s="34"/>
      <c r="V301" s="34"/>
      <c r="W301" s="34"/>
      <c r="X301" s="34"/>
      <c r="Y301" s="34"/>
      <c r="Z301" s="34"/>
      <c r="AA301" s="34"/>
      <c r="AB301" s="34"/>
      <c r="AC301" s="34"/>
      <c r="AD301" s="34"/>
      <c r="AE301" s="34"/>
      <c r="AF301" s="34"/>
      <c r="AG301" s="34"/>
      <c r="AH301" s="34"/>
      <c r="AI301" s="34"/>
      <c r="AJ301" s="34"/>
      <c r="AK301" s="34"/>
      <c r="AL301" s="34"/>
      <c r="AM301" s="34"/>
      <c r="AN301" s="34"/>
      <c r="AO301" s="34"/>
      <c r="AP301" s="34"/>
      <c r="AQ301" s="34"/>
      <c r="AR301" s="34"/>
      <c r="AS301" s="34"/>
      <c r="AT301" s="34"/>
      <c r="AU301" s="34"/>
      <c r="AV301" s="34"/>
      <c r="AW301" s="34"/>
      <c r="AX301" s="34"/>
      <c r="AY301" s="34"/>
      <c r="AZ301" s="34"/>
      <c r="BA301" s="34"/>
      <c r="BB301" s="34"/>
      <c r="BC301" s="34"/>
      <c r="BD301" s="34"/>
      <c r="BE301" s="34"/>
      <c r="BF301" s="34"/>
      <c r="BG301" s="34"/>
      <c r="BH301" s="34"/>
      <c r="BI301" s="34"/>
      <c r="BJ301" s="34"/>
      <c r="BK301" s="34"/>
      <c r="BL301" s="34"/>
      <c r="BM301" s="34"/>
      <c r="BN301" s="34"/>
    </row>
    <row r="302" spans="1:66" s="1" customFormat="1" ht="24.75" customHeight="1" x14ac:dyDescent="0.5">
      <c r="A302" s="46" t="s">
        <v>210</v>
      </c>
      <c r="B302" s="46" t="s">
        <v>4</v>
      </c>
      <c r="C302" s="57" t="s">
        <v>725</v>
      </c>
      <c r="D302" s="58">
        <v>302</v>
      </c>
      <c r="E302" s="18" t="str">
        <f t="shared" si="11"/>
        <v>Pharmacy_Claims_Header+National_Pharmacy_NPI</v>
      </c>
      <c r="F302" s="44"/>
      <c r="G302" s="30" t="s">
        <v>784</v>
      </c>
      <c r="H302" s="9" t="s">
        <v>7</v>
      </c>
      <c r="I302" s="7" t="s">
        <v>726</v>
      </c>
      <c r="J302" s="7" t="s">
        <v>734</v>
      </c>
      <c r="K302" s="7" t="s">
        <v>244</v>
      </c>
      <c r="L302" s="7">
        <v>20</v>
      </c>
      <c r="M302" s="34"/>
      <c r="N302" s="34"/>
      <c r="O302" s="34"/>
      <c r="P302" s="34"/>
      <c r="Q302" s="34"/>
      <c r="R302" s="34"/>
      <c r="S302" s="34"/>
      <c r="T302" s="34"/>
      <c r="U302" s="34"/>
      <c r="V302" s="34"/>
      <c r="W302" s="34"/>
      <c r="X302" s="34"/>
      <c r="Y302" s="34"/>
      <c r="Z302" s="34"/>
      <c r="AA302" s="34"/>
      <c r="AB302" s="34"/>
      <c r="AC302" s="34"/>
      <c r="AD302" s="34"/>
      <c r="AE302" s="34"/>
      <c r="AF302" s="34"/>
      <c r="AG302" s="34"/>
      <c r="AH302" s="34"/>
      <c r="AI302" s="34"/>
      <c r="AJ302" s="34"/>
      <c r="AK302" s="34"/>
      <c r="AL302" s="34"/>
      <c r="AM302" s="34"/>
      <c r="AN302" s="34"/>
      <c r="AO302" s="34"/>
      <c r="AP302" s="34"/>
      <c r="AQ302" s="34"/>
      <c r="AR302" s="34"/>
      <c r="AS302" s="34"/>
      <c r="AT302" s="34"/>
      <c r="AU302" s="34"/>
      <c r="AV302" s="34"/>
      <c r="AW302" s="34"/>
      <c r="AX302" s="34"/>
      <c r="AY302" s="34"/>
      <c r="AZ302" s="34"/>
      <c r="BA302" s="34"/>
      <c r="BB302" s="34"/>
      <c r="BC302" s="34"/>
      <c r="BD302" s="34"/>
      <c r="BE302" s="34"/>
      <c r="BF302" s="34"/>
      <c r="BG302" s="34"/>
      <c r="BH302" s="34"/>
      <c r="BI302" s="34"/>
      <c r="BJ302" s="34"/>
      <c r="BK302" s="34"/>
      <c r="BL302" s="34"/>
      <c r="BM302" s="34"/>
      <c r="BN302" s="34"/>
    </row>
    <row r="303" spans="1:66" s="1" customFormat="1" ht="24.75" customHeight="1" x14ac:dyDescent="0.5">
      <c r="A303" s="47" t="s">
        <v>211</v>
      </c>
      <c r="B303" s="47" t="s">
        <v>11</v>
      </c>
      <c r="C303" s="57" t="s">
        <v>19</v>
      </c>
      <c r="D303" s="58">
        <v>303</v>
      </c>
      <c r="E303" s="18" t="str">
        <f t="shared" si="11"/>
        <v>Pharmacy_Claims_Line+Claim_ID</v>
      </c>
      <c r="F303" s="44" t="str">
        <f t="array" ref="F303">IF(AND($G$303:$G$337=""),"","X")</f>
        <v>X</v>
      </c>
      <c r="G303" s="30" t="s">
        <v>784</v>
      </c>
      <c r="H303" s="9" t="s">
        <v>7</v>
      </c>
      <c r="I303" s="7" t="s">
        <v>6</v>
      </c>
      <c r="J303" s="7" t="s">
        <v>494</v>
      </c>
      <c r="K303" s="7" t="s">
        <v>245</v>
      </c>
      <c r="L303" s="7">
        <v>19</v>
      </c>
      <c r="M303" s="34"/>
      <c r="N303" s="34"/>
      <c r="O303" s="34"/>
      <c r="P303" s="34"/>
      <c r="Q303" s="34"/>
      <c r="R303" s="34"/>
      <c r="S303" s="34"/>
      <c r="T303" s="34"/>
      <c r="U303" s="34"/>
      <c r="V303" s="34"/>
      <c r="W303" s="34"/>
      <c r="X303" s="34"/>
      <c r="Y303" s="34"/>
      <c r="Z303" s="34"/>
      <c r="AA303" s="34"/>
      <c r="AB303" s="34"/>
      <c r="AC303" s="34"/>
      <c r="AD303" s="34"/>
      <c r="AE303" s="34"/>
      <c r="AF303" s="34"/>
      <c r="AG303" s="34"/>
      <c r="AH303" s="34"/>
      <c r="AI303" s="34"/>
      <c r="AJ303" s="34"/>
      <c r="AK303" s="34"/>
      <c r="AL303" s="34"/>
      <c r="AM303" s="34"/>
      <c r="AN303" s="34"/>
      <c r="AO303" s="34"/>
      <c r="AP303" s="34"/>
      <c r="AQ303" s="34"/>
      <c r="AR303" s="34"/>
      <c r="AS303" s="34"/>
      <c r="AT303" s="34"/>
      <c r="AU303" s="34"/>
      <c r="AV303" s="34"/>
      <c r="AW303" s="34"/>
      <c r="AX303" s="34"/>
      <c r="AY303" s="34"/>
      <c r="AZ303" s="34"/>
      <c r="BA303" s="34"/>
      <c r="BB303" s="34"/>
      <c r="BC303" s="34"/>
      <c r="BD303" s="34"/>
      <c r="BE303" s="34"/>
      <c r="BF303" s="34"/>
      <c r="BG303" s="34"/>
      <c r="BH303" s="34"/>
      <c r="BI303" s="34"/>
      <c r="BJ303" s="34"/>
      <c r="BK303" s="34"/>
      <c r="BL303" s="34"/>
      <c r="BM303" s="34"/>
      <c r="BN303" s="34"/>
    </row>
    <row r="304" spans="1:66" s="1" customFormat="1" ht="24.75" customHeight="1" x14ac:dyDescent="0.5">
      <c r="A304" s="46" t="s">
        <v>211</v>
      </c>
      <c r="B304" s="46" t="s">
        <v>11</v>
      </c>
      <c r="C304" s="57" t="s">
        <v>72</v>
      </c>
      <c r="D304" s="58">
        <v>304</v>
      </c>
      <c r="E304" s="18" t="str">
        <f t="shared" si="11"/>
        <v>Pharmacy_Claims_Line+Member_Composite_ID</v>
      </c>
      <c r="F304" s="44" t="str">
        <f t="array" ref="F304">IF(AND($G$303:$G$337=""),"","X")</f>
        <v>X</v>
      </c>
      <c r="G304" s="30" t="s">
        <v>784</v>
      </c>
      <c r="H304" s="9" t="s">
        <v>7</v>
      </c>
      <c r="I304" s="7" t="s">
        <v>6</v>
      </c>
      <c r="J304" s="7" t="s">
        <v>550</v>
      </c>
      <c r="K304" s="7" t="s">
        <v>245</v>
      </c>
      <c r="L304" s="7">
        <v>19</v>
      </c>
      <c r="M304" s="34"/>
      <c r="N304" s="34"/>
      <c r="O304" s="34"/>
      <c r="P304" s="34"/>
      <c r="Q304" s="34"/>
      <c r="R304" s="34"/>
      <c r="S304" s="34"/>
      <c r="T304" s="34"/>
      <c r="U304" s="34"/>
      <c r="V304" s="34"/>
      <c r="W304" s="34"/>
      <c r="X304" s="34"/>
      <c r="Y304" s="3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c r="BA304" s="34"/>
      <c r="BB304" s="34"/>
      <c r="BC304" s="34"/>
      <c r="BD304" s="34"/>
      <c r="BE304" s="34"/>
      <c r="BF304" s="34"/>
      <c r="BG304" s="34"/>
      <c r="BH304" s="34"/>
      <c r="BI304" s="34"/>
      <c r="BJ304" s="34"/>
      <c r="BK304" s="34"/>
      <c r="BL304" s="34"/>
      <c r="BM304" s="34"/>
      <c r="BN304" s="34"/>
    </row>
    <row r="305" spans="1:66" s="32" customFormat="1" ht="24.75" customHeight="1" x14ac:dyDescent="0.5">
      <c r="A305" s="46" t="s">
        <v>211</v>
      </c>
      <c r="B305" s="46" t="s">
        <v>11</v>
      </c>
      <c r="C305" s="57" t="s">
        <v>74</v>
      </c>
      <c r="D305" s="58">
        <v>305</v>
      </c>
      <c r="E305" s="18" t="str">
        <f t="shared" si="11"/>
        <v>Pharmacy_Claims_Line+Member_ID</v>
      </c>
      <c r="F305" s="44" t="str">
        <f t="array" ref="F305">IF(AND($G$303:$G$337=""),"","X")</f>
        <v>X</v>
      </c>
      <c r="G305" s="30" t="s">
        <v>784</v>
      </c>
      <c r="H305" s="9" t="s">
        <v>7</v>
      </c>
      <c r="I305" s="7" t="s">
        <v>164</v>
      </c>
      <c r="J305" s="7" t="s">
        <v>551</v>
      </c>
      <c r="K305" s="7" t="s">
        <v>245</v>
      </c>
      <c r="L305" s="7">
        <v>19</v>
      </c>
      <c r="M305" s="34"/>
      <c r="N305" s="34"/>
      <c r="O305" s="34"/>
      <c r="P305" s="34"/>
      <c r="Q305" s="34"/>
      <c r="R305" s="34"/>
      <c r="S305" s="34"/>
      <c r="T305" s="34"/>
      <c r="U305" s="34"/>
      <c r="V305" s="34"/>
      <c r="W305" s="34"/>
      <c r="X305" s="34"/>
      <c r="Y305" s="34"/>
      <c r="Z305" s="34"/>
      <c r="AA305" s="34"/>
      <c r="AB305" s="34"/>
      <c r="AC305" s="34"/>
      <c r="AD305" s="34"/>
      <c r="AE305" s="34"/>
      <c r="AF305" s="34"/>
      <c r="AG305" s="34"/>
      <c r="AH305" s="34"/>
      <c r="AI305" s="34"/>
      <c r="AJ305" s="34"/>
      <c r="AK305" s="34"/>
      <c r="AL305" s="34"/>
      <c r="AM305" s="34"/>
      <c r="AN305" s="34"/>
      <c r="AO305" s="34"/>
      <c r="AP305" s="34"/>
      <c r="AQ305" s="34"/>
      <c r="AR305" s="34"/>
      <c r="AS305" s="34"/>
      <c r="AT305" s="34"/>
      <c r="AU305" s="34"/>
      <c r="AV305" s="34"/>
      <c r="AW305" s="34"/>
      <c r="AX305" s="34"/>
      <c r="AY305" s="34"/>
      <c r="AZ305" s="34"/>
      <c r="BA305" s="34"/>
      <c r="BB305" s="34"/>
      <c r="BC305" s="34"/>
      <c r="BD305" s="34"/>
      <c r="BE305" s="34"/>
      <c r="BF305" s="34"/>
      <c r="BG305" s="34"/>
      <c r="BH305" s="34"/>
      <c r="BI305" s="34"/>
      <c r="BJ305" s="34"/>
      <c r="BK305" s="34"/>
      <c r="BL305" s="34"/>
      <c r="BM305" s="34"/>
      <c r="BN305" s="34"/>
    </row>
    <row r="306" spans="1:66" s="1" customFormat="1" ht="24.75" customHeight="1" x14ac:dyDescent="0.5">
      <c r="A306" s="46" t="s">
        <v>211</v>
      </c>
      <c r="B306" s="46" t="s">
        <v>11</v>
      </c>
      <c r="C306" s="57" t="s">
        <v>733</v>
      </c>
      <c r="D306" s="58">
        <v>306</v>
      </c>
      <c r="E306" s="18" t="str">
        <f>A306&amp;"+"&amp;C306</f>
        <v>Pharmacy_Claims_Line+Prescribing_Provider_ID</v>
      </c>
      <c r="F306" s="44" t="str">
        <f t="array" ref="F306">IF(AND($G$303:$G$337=""),"","X")</f>
        <v>X</v>
      </c>
      <c r="G306" s="30" t="s">
        <v>784</v>
      </c>
      <c r="H306" s="9" t="s">
        <v>7</v>
      </c>
      <c r="I306" s="7"/>
      <c r="J306" s="7" t="s">
        <v>761</v>
      </c>
      <c r="K306" s="7" t="s">
        <v>245</v>
      </c>
      <c r="L306" s="7">
        <v>19</v>
      </c>
      <c r="M306" s="34"/>
      <c r="N306" s="34"/>
      <c r="O306" s="34"/>
      <c r="P306" s="34"/>
      <c r="Q306" s="34"/>
      <c r="R306" s="34"/>
      <c r="S306" s="34"/>
      <c r="T306" s="34"/>
      <c r="U306" s="34"/>
      <c r="V306" s="34"/>
      <c r="W306" s="34"/>
      <c r="X306" s="34"/>
      <c r="Y306" s="34"/>
      <c r="Z306" s="34"/>
      <c r="AA306" s="34"/>
      <c r="AB306" s="34"/>
      <c r="AC306" s="34"/>
      <c r="AD306" s="34"/>
      <c r="AE306" s="34"/>
      <c r="AF306" s="34"/>
      <c r="AG306" s="34"/>
      <c r="AH306" s="34"/>
      <c r="AI306" s="34"/>
      <c r="AJ306" s="34"/>
      <c r="AK306" s="34"/>
      <c r="AL306" s="34"/>
      <c r="AM306" s="34"/>
      <c r="AN306" s="34"/>
      <c r="AO306" s="34"/>
      <c r="AP306" s="34"/>
      <c r="AQ306" s="34"/>
      <c r="AR306" s="34"/>
      <c r="AS306" s="34"/>
      <c r="AT306" s="34"/>
      <c r="AU306" s="34"/>
      <c r="AV306" s="34"/>
      <c r="AW306" s="34"/>
      <c r="AX306" s="34"/>
      <c r="AY306" s="34"/>
      <c r="AZ306" s="34"/>
      <c r="BA306" s="34"/>
      <c r="BB306" s="34"/>
      <c r="BC306" s="34"/>
      <c r="BD306" s="34"/>
      <c r="BE306" s="34"/>
      <c r="BF306" s="34"/>
      <c r="BG306" s="34"/>
      <c r="BH306" s="34"/>
      <c r="BI306" s="34"/>
      <c r="BJ306" s="34"/>
      <c r="BK306" s="34"/>
      <c r="BL306" s="34"/>
      <c r="BM306" s="34"/>
      <c r="BN306" s="34"/>
    </row>
    <row r="307" spans="1:66" s="1" customFormat="1" ht="24.75" customHeight="1" x14ac:dyDescent="0.5">
      <c r="A307" s="46" t="s">
        <v>211</v>
      </c>
      <c r="B307" s="47" t="s">
        <v>16</v>
      </c>
      <c r="C307" s="57" t="s">
        <v>355</v>
      </c>
      <c r="D307" s="58">
        <v>307</v>
      </c>
      <c r="E307" s="18" t="str">
        <f t="shared" si="11"/>
        <v>Pharmacy_Claims_Line+Fill_Dt</v>
      </c>
      <c r="F307" s="44"/>
      <c r="G307" s="30" t="s">
        <v>784</v>
      </c>
      <c r="H307" s="9" t="s">
        <v>5</v>
      </c>
      <c r="I307" s="7" t="s">
        <v>162</v>
      </c>
      <c r="J307" s="7" t="s">
        <v>507</v>
      </c>
      <c r="K307" s="7" t="s">
        <v>16</v>
      </c>
      <c r="L307" s="7">
        <v>10</v>
      </c>
      <c r="M307" s="34"/>
      <c r="N307" s="34"/>
      <c r="O307" s="34"/>
      <c r="P307" s="34"/>
      <c r="Q307" s="34"/>
      <c r="R307" s="34"/>
      <c r="S307" s="34"/>
      <c r="T307" s="34"/>
      <c r="U307" s="34"/>
      <c r="V307" s="34"/>
      <c r="W307" s="34"/>
      <c r="X307" s="34"/>
      <c r="Y307" s="34"/>
      <c r="Z307" s="34"/>
      <c r="AA307" s="34"/>
      <c r="AB307" s="34"/>
      <c r="AC307" s="34"/>
      <c r="AD307" s="34"/>
      <c r="AE307" s="34"/>
      <c r="AF307" s="34"/>
      <c r="AG307" s="34"/>
      <c r="AH307" s="34"/>
      <c r="AI307" s="34"/>
      <c r="AJ307" s="34"/>
      <c r="AK307" s="34"/>
      <c r="AL307" s="34"/>
      <c r="AM307" s="34"/>
      <c r="AN307" s="34"/>
      <c r="AO307" s="34"/>
      <c r="AP307" s="34"/>
      <c r="AQ307" s="34"/>
      <c r="AR307" s="34"/>
      <c r="AS307" s="34"/>
      <c r="AT307" s="34"/>
      <c r="AU307" s="34"/>
      <c r="AV307" s="34"/>
      <c r="AW307" s="34"/>
      <c r="AX307" s="34"/>
      <c r="AY307" s="34"/>
      <c r="AZ307" s="34"/>
      <c r="BA307" s="34"/>
      <c r="BB307" s="34"/>
      <c r="BC307" s="34"/>
      <c r="BD307" s="34"/>
      <c r="BE307" s="34"/>
      <c r="BF307" s="34"/>
      <c r="BG307" s="34"/>
      <c r="BH307" s="34"/>
      <c r="BI307" s="34"/>
      <c r="BJ307" s="34"/>
      <c r="BK307" s="34"/>
      <c r="BL307" s="34"/>
      <c r="BM307" s="34"/>
      <c r="BN307" s="34"/>
    </row>
    <row r="308" spans="1:66" s="1" customFormat="1" ht="24.75" customHeight="1" x14ac:dyDescent="0.5">
      <c r="A308" s="46" t="s">
        <v>211</v>
      </c>
      <c r="B308" s="46" t="s">
        <v>16</v>
      </c>
      <c r="C308" s="57" t="s">
        <v>356</v>
      </c>
      <c r="D308" s="58">
        <v>308</v>
      </c>
      <c r="E308" s="18" t="str">
        <f t="shared" si="11"/>
        <v>Pharmacy_Claims_Line+Fill_Dt_Day</v>
      </c>
      <c r="F308" s="44"/>
      <c r="G308" s="30"/>
      <c r="H308" s="9" t="s">
        <v>5</v>
      </c>
      <c r="I308" s="7" t="s">
        <v>162</v>
      </c>
      <c r="J308" s="7" t="s">
        <v>508</v>
      </c>
      <c r="K308" s="7" t="s">
        <v>246</v>
      </c>
      <c r="L308" s="7">
        <v>18</v>
      </c>
      <c r="M308" s="34"/>
      <c r="N308" s="34"/>
      <c r="O308" s="34"/>
      <c r="P308" s="34"/>
      <c r="Q308" s="34"/>
      <c r="R308" s="34"/>
      <c r="S308" s="34"/>
      <c r="T308" s="34"/>
      <c r="U308" s="34"/>
      <c r="V308" s="34"/>
      <c r="W308" s="34"/>
      <c r="X308" s="34"/>
      <c r="Y308" s="34"/>
      <c r="Z308" s="34"/>
      <c r="AA308" s="34"/>
      <c r="AB308" s="34"/>
      <c r="AC308" s="34"/>
      <c r="AD308" s="34"/>
      <c r="AE308" s="34"/>
      <c r="AF308" s="34"/>
      <c r="AG308" s="34"/>
      <c r="AH308" s="34"/>
      <c r="AI308" s="34"/>
      <c r="AJ308" s="34"/>
      <c r="AK308" s="34"/>
      <c r="AL308" s="34"/>
      <c r="AM308" s="34"/>
      <c r="AN308" s="34"/>
      <c r="AO308" s="34"/>
      <c r="AP308" s="34"/>
      <c r="AQ308" s="34"/>
      <c r="AR308" s="34"/>
      <c r="AS308" s="34"/>
      <c r="AT308" s="34"/>
      <c r="AU308" s="34"/>
      <c r="AV308" s="34"/>
      <c r="AW308" s="34"/>
      <c r="AX308" s="34"/>
      <c r="AY308" s="34"/>
      <c r="AZ308" s="34"/>
      <c r="BA308" s="34"/>
      <c r="BB308" s="34"/>
      <c r="BC308" s="34"/>
      <c r="BD308" s="34"/>
      <c r="BE308" s="34"/>
      <c r="BF308" s="34"/>
      <c r="BG308" s="34"/>
      <c r="BH308" s="34"/>
      <c r="BI308" s="34"/>
      <c r="BJ308" s="34"/>
      <c r="BK308" s="34"/>
      <c r="BL308" s="34"/>
      <c r="BM308" s="34"/>
      <c r="BN308" s="34"/>
    </row>
    <row r="309" spans="1:66" s="1" customFormat="1" ht="24.75" customHeight="1" x14ac:dyDescent="0.5">
      <c r="A309" s="46" t="s">
        <v>211</v>
      </c>
      <c r="B309" s="46" t="s">
        <v>16</v>
      </c>
      <c r="C309" s="57" t="s">
        <v>357</v>
      </c>
      <c r="D309" s="58">
        <v>309</v>
      </c>
      <c r="E309" s="18" t="str">
        <f t="shared" si="11"/>
        <v>Pharmacy_Claims_Line+Fill_Dt_Month</v>
      </c>
      <c r="F309" s="44"/>
      <c r="G309" s="30"/>
      <c r="H309" s="9" t="s">
        <v>5</v>
      </c>
      <c r="I309" s="7" t="s">
        <v>162</v>
      </c>
      <c r="J309" s="7" t="s">
        <v>509</v>
      </c>
      <c r="K309" s="7" t="s">
        <v>246</v>
      </c>
      <c r="L309" s="7">
        <v>18</v>
      </c>
      <c r="M309" s="34"/>
      <c r="N309" s="34"/>
      <c r="O309" s="34"/>
      <c r="P309" s="34"/>
      <c r="Q309" s="34"/>
      <c r="R309" s="34"/>
      <c r="S309" s="34"/>
      <c r="T309" s="34"/>
      <c r="U309" s="34"/>
      <c r="V309" s="34"/>
      <c r="W309" s="34"/>
      <c r="X309" s="34"/>
      <c r="Y309" s="34"/>
      <c r="Z309" s="34"/>
      <c r="AA309" s="34"/>
      <c r="AB309" s="34"/>
      <c r="AC309" s="34"/>
      <c r="AD309" s="34"/>
      <c r="AE309" s="34"/>
      <c r="AF309" s="34"/>
      <c r="AG309" s="34"/>
      <c r="AH309" s="34"/>
      <c r="AI309" s="34"/>
      <c r="AJ309" s="34"/>
      <c r="AK309" s="34"/>
      <c r="AL309" s="34"/>
      <c r="AM309" s="34"/>
      <c r="AN309" s="34"/>
      <c r="AO309" s="34"/>
      <c r="AP309" s="34"/>
      <c r="AQ309" s="34"/>
      <c r="AR309" s="34"/>
      <c r="AS309" s="34"/>
      <c r="AT309" s="34"/>
      <c r="AU309" s="34"/>
      <c r="AV309" s="34"/>
      <c r="AW309" s="34"/>
      <c r="AX309" s="34"/>
      <c r="AY309" s="34"/>
      <c r="AZ309" s="34"/>
      <c r="BA309" s="34"/>
      <c r="BB309" s="34"/>
      <c r="BC309" s="34"/>
      <c r="BD309" s="34"/>
      <c r="BE309" s="34"/>
      <c r="BF309" s="34"/>
      <c r="BG309" s="34"/>
      <c r="BH309" s="34"/>
      <c r="BI309" s="34"/>
      <c r="BJ309" s="34"/>
      <c r="BK309" s="34"/>
      <c r="BL309" s="34"/>
      <c r="BM309" s="34"/>
      <c r="BN309" s="34"/>
    </row>
    <row r="310" spans="1:66" s="1" customFormat="1" ht="24.75" customHeight="1" x14ac:dyDescent="0.5">
      <c r="A310" s="46" t="s">
        <v>211</v>
      </c>
      <c r="B310" s="46" t="s">
        <v>16</v>
      </c>
      <c r="C310" s="57" t="s">
        <v>358</v>
      </c>
      <c r="D310" s="58">
        <v>310</v>
      </c>
      <c r="E310" s="18" t="str">
        <f t="shared" si="11"/>
        <v>Pharmacy_Claims_Line+Fill_Dt_Year</v>
      </c>
      <c r="F310" s="44"/>
      <c r="G310" s="30"/>
      <c r="H310" s="9" t="s">
        <v>7</v>
      </c>
      <c r="I310" s="7" t="s">
        <v>162</v>
      </c>
      <c r="J310" s="7" t="s">
        <v>510</v>
      </c>
      <c r="K310" s="7" t="s">
        <v>246</v>
      </c>
      <c r="L310" s="7">
        <v>18</v>
      </c>
      <c r="M310" s="34"/>
      <c r="N310" s="34"/>
      <c r="O310" s="34"/>
      <c r="P310" s="34"/>
      <c r="Q310" s="34"/>
      <c r="R310" s="34"/>
      <c r="S310" s="34"/>
      <c r="T310" s="34"/>
      <c r="U310" s="34"/>
      <c r="V310" s="34"/>
      <c r="W310" s="34"/>
      <c r="X310" s="34"/>
      <c r="Y310" s="34"/>
      <c r="Z310" s="34"/>
      <c r="AA310" s="34"/>
      <c r="AB310" s="34"/>
      <c r="AC310" s="34"/>
      <c r="AD310" s="34"/>
      <c r="AE310" s="34"/>
      <c r="AF310" s="34"/>
      <c r="AG310" s="34"/>
      <c r="AH310" s="34"/>
      <c r="AI310" s="34"/>
      <c r="AJ310" s="34"/>
      <c r="AK310" s="34"/>
      <c r="AL310" s="34"/>
      <c r="AM310" s="34"/>
      <c r="AN310" s="34"/>
      <c r="AO310" s="34"/>
      <c r="AP310" s="34"/>
      <c r="AQ310" s="34"/>
      <c r="AR310" s="34"/>
      <c r="AS310" s="34"/>
      <c r="AT310" s="34"/>
      <c r="AU310" s="34"/>
      <c r="AV310" s="34"/>
      <c r="AW310" s="34"/>
      <c r="AX310" s="34"/>
      <c r="AY310" s="34"/>
      <c r="AZ310" s="34"/>
      <c r="BA310" s="34"/>
      <c r="BB310" s="34"/>
      <c r="BC310" s="34"/>
      <c r="BD310" s="34"/>
      <c r="BE310" s="34"/>
      <c r="BF310" s="34"/>
      <c r="BG310" s="34"/>
      <c r="BH310" s="34"/>
      <c r="BI310" s="34"/>
      <c r="BJ310" s="34"/>
      <c r="BK310" s="34"/>
      <c r="BL310" s="34"/>
      <c r="BM310" s="34"/>
      <c r="BN310" s="34"/>
    </row>
    <row r="311" spans="1:66" s="1" customFormat="1" ht="24.75" customHeight="1" x14ac:dyDescent="0.5">
      <c r="A311" s="46" t="s">
        <v>211</v>
      </c>
      <c r="B311" s="47" t="s">
        <v>34</v>
      </c>
      <c r="C311" s="57" t="s">
        <v>41</v>
      </c>
      <c r="D311" s="58">
        <v>311</v>
      </c>
      <c r="E311" s="18" t="str">
        <f t="shared" si="11"/>
        <v>Pharmacy_Claims_Line+Charge_Amt</v>
      </c>
      <c r="F311" s="44"/>
      <c r="G311" s="30" t="s">
        <v>784</v>
      </c>
      <c r="H311" s="9" t="s">
        <v>7</v>
      </c>
      <c r="I311" s="7" t="s">
        <v>158</v>
      </c>
      <c r="J311" s="7" t="s">
        <v>763</v>
      </c>
      <c r="K311" s="7" t="s">
        <v>246</v>
      </c>
      <c r="L311" s="7">
        <v>18</v>
      </c>
      <c r="M311" s="34"/>
      <c r="N311" s="34"/>
      <c r="O311" s="34"/>
      <c r="P311" s="34"/>
      <c r="Q311" s="34"/>
      <c r="R311" s="34"/>
      <c r="S311" s="34"/>
      <c r="T311" s="34"/>
      <c r="U311" s="34"/>
      <c r="V311" s="34"/>
      <c r="W311" s="34"/>
      <c r="X311" s="34"/>
      <c r="Y311" s="34"/>
      <c r="Z311" s="34"/>
      <c r="AA311" s="34"/>
      <c r="AB311" s="34"/>
      <c r="AC311" s="34"/>
      <c r="AD311" s="34"/>
      <c r="AE311" s="34"/>
      <c r="AF311" s="34"/>
      <c r="AG311" s="34"/>
      <c r="AH311" s="34"/>
      <c r="AI311" s="34"/>
      <c r="AJ311" s="34"/>
      <c r="AK311" s="34"/>
      <c r="AL311" s="34"/>
      <c r="AM311" s="34"/>
      <c r="AN311" s="34"/>
      <c r="AO311" s="34"/>
      <c r="AP311" s="34"/>
      <c r="AQ311" s="34"/>
      <c r="AR311" s="34"/>
      <c r="AS311" s="34"/>
      <c r="AT311" s="34"/>
      <c r="AU311" s="34"/>
      <c r="AV311" s="34"/>
      <c r="AW311" s="34"/>
      <c r="AX311" s="34"/>
      <c r="AY311" s="34"/>
      <c r="AZ311" s="34"/>
      <c r="BA311" s="34"/>
      <c r="BB311" s="34"/>
      <c r="BC311" s="34"/>
      <c r="BD311" s="34"/>
      <c r="BE311" s="34"/>
      <c r="BF311" s="34"/>
      <c r="BG311" s="34"/>
      <c r="BH311" s="34"/>
      <c r="BI311" s="34"/>
      <c r="BJ311" s="34"/>
      <c r="BK311" s="34"/>
      <c r="BL311" s="34"/>
      <c r="BM311" s="34"/>
      <c r="BN311" s="34"/>
    </row>
    <row r="312" spans="1:66" s="1" customFormat="1" ht="24.75" customHeight="1" x14ac:dyDescent="0.5">
      <c r="A312" s="46" t="s">
        <v>211</v>
      </c>
      <c r="B312" s="46" t="s">
        <v>34</v>
      </c>
      <c r="C312" s="57" t="s">
        <v>47</v>
      </c>
      <c r="D312" s="58">
        <v>312</v>
      </c>
      <c r="E312" s="18" t="str">
        <f t="shared" si="11"/>
        <v>Pharmacy_Claims_Line+Coinsurance_Amt</v>
      </c>
      <c r="F312" s="44"/>
      <c r="G312" s="30" t="s">
        <v>784</v>
      </c>
      <c r="H312" s="9" t="s">
        <v>564</v>
      </c>
      <c r="I312" s="7" t="s">
        <v>160</v>
      </c>
      <c r="J312" s="7" t="s">
        <v>266</v>
      </c>
      <c r="K312" s="7" t="s">
        <v>246</v>
      </c>
      <c r="L312" s="7">
        <v>18</v>
      </c>
      <c r="M312" s="34"/>
      <c r="N312" s="34"/>
      <c r="O312" s="34"/>
      <c r="P312" s="34"/>
      <c r="Q312" s="34"/>
      <c r="R312" s="34"/>
      <c r="S312" s="34"/>
      <c r="T312" s="34"/>
      <c r="U312" s="34"/>
      <c r="V312" s="34"/>
      <c r="W312" s="34"/>
      <c r="X312" s="34"/>
      <c r="Y312" s="34"/>
      <c r="Z312" s="34"/>
      <c r="AA312" s="34"/>
      <c r="AB312" s="34"/>
      <c r="AC312" s="34"/>
      <c r="AD312" s="34"/>
      <c r="AE312" s="34"/>
      <c r="AF312" s="34"/>
      <c r="AG312" s="34"/>
      <c r="AH312" s="34"/>
      <c r="AI312" s="34"/>
      <c r="AJ312" s="34"/>
      <c r="AK312" s="34"/>
      <c r="AL312" s="34"/>
      <c r="AM312" s="34"/>
      <c r="AN312" s="34"/>
      <c r="AO312" s="34"/>
      <c r="AP312" s="34"/>
      <c r="AQ312" s="34"/>
      <c r="AR312" s="34"/>
      <c r="AS312" s="34"/>
      <c r="AT312" s="34"/>
      <c r="AU312" s="34"/>
      <c r="AV312" s="34"/>
      <c r="AW312" s="34"/>
      <c r="AX312" s="34"/>
      <c r="AY312" s="34"/>
      <c r="AZ312" s="34"/>
      <c r="BA312" s="34"/>
      <c r="BB312" s="34"/>
      <c r="BC312" s="34"/>
      <c r="BD312" s="34"/>
      <c r="BE312" s="34"/>
      <c r="BF312" s="34"/>
      <c r="BG312" s="34"/>
      <c r="BH312" s="34"/>
      <c r="BI312" s="34"/>
      <c r="BJ312" s="34"/>
      <c r="BK312" s="34"/>
      <c r="BL312" s="34"/>
      <c r="BM312" s="34"/>
      <c r="BN312" s="34"/>
    </row>
    <row r="313" spans="1:66" s="1" customFormat="1" ht="24.75" customHeight="1" x14ac:dyDescent="0.5">
      <c r="A313" s="46" t="s">
        <v>211</v>
      </c>
      <c r="B313" s="46" t="s">
        <v>34</v>
      </c>
      <c r="C313" s="57" t="s">
        <v>49</v>
      </c>
      <c r="D313" s="58">
        <v>313</v>
      </c>
      <c r="E313" s="18" t="str">
        <f t="shared" si="11"/>
        <v>Pharmacy_Claims_Line+Copay_Amt</v>
      </c>
      <c r="F313" s="44"/>
      <c r="G313" s="30" t="s">
        <v>784</v>
      </c>
      <c r="H313" s="9" t="s">
        <v>564</v>
      </c>
      <c r="I313" s="7" t="s">
        <v>161</v>
      </c>
      <c r="J313" s="7" t="s">
        <v>259</v>
      </c>
      <c r="K313" s="7" t="s">
        <v>246</v>
      </c>
      <c r="L313" s="7">
        <v>18</v>
      </c>
      <c r="M313" s="34"/>
      <c r="N313" s="34"/>
      <c r="O313" s="34"/>
      <c r="P313" s="34"/>
      <c r="Q313" s="34"/>
      <c r="R313" s="34"/>
      <c r="S313" s="34"/>
      <c r="T313" s="34"/>
      <c r="U313" s="34"/>
      <c r="V313" s="34"/>
      <c r="W313" s="34"/>
      <c r="X313" s="34"/>
      <c r="Y313" s="34"/>
      <c r="Z313" s="34"/>
      <c r="AA313" s="34"/>
      <c r="AB313" s="34"/>
      <c r="AC313" s="34"/>
      <c r="AD313" s="34"/>
      <c r="AE313" s="34"/>
      <c r="AF313" s="34"/>
      <c r="AG313" s="34"/>
      <c r="AH313" s="34"/>
      <c r="AI313" s="34"/>
      <c r="AJ313" s="34"/>
      <c r="AK313" s="34"/>
      <c r="AL313" s="34"/>
      <c r="AM313" s="34"/>
      <c r="AN313" s="34"/>
      <c r="AO313" s="34"/>
      <c r="AP313" s="34"/>
      <c r="AQ313" s="34"/>
      <c r="AR313" s="34"/>
      <c r="AS313" s="34"/>
      <c r="AT313" s="34"/>
      <c r="AU313" s="34"/>
      <c r="AV313" s="34"/>
      <c r="AW313" s="34"/>
      <c r="AX313" s="34"/>
      <c r="AY313" s="34"/>
      <c r="AZ313" s="34"/>
      <c r="BA313" s="34"/>
      <c r="BB313" s="34"/>
      <c r="BC313" s="34"/>
      <c r="BD313" s="34"/>
      <c r="BE313" s="34"/>
      <c r="BF313" s="34"/>
      <c r="BG313" s="34"/>
      <c r="BH313" s="34"/>
      <c r="BI313" s="34"/>
      <c r="BJ313" s="34"/>
      <c r="BK313" s="34"/>
      <c r="BL313" s="34"/>
      <c r="BM313" s="34"/>
      <c r="BN313" s="34"/>
    </row>
    <row r="314" spans="1:66" s="1" customFormat="1" ht="24.75" customHeight="1" x14ac:dyDescent="0.5">
      <c r="A314" s="46" t="s">
        <v>211</v>
      </c>
      <c r="B314" s="46" t="s">
        <v>34</v>
      </c>
      <c r="C314" s="57" t="s">
        <v>51</v>
      </c>
      <c r="D314" s="58">
        <v>314</v>
      </c>
      <c r="E314" s="18" t="str">
        <f t="shared" si="11"/>
        <v>Pharmacy_Claims_Line+Deductible_Amt</v>
      </c>
      <c r="F314" s="44"/>
      <c r="G314" s="30" t="s">
        <v>784</v>
      </c>
      <c r="H314" s="9" t="s">
        <v>564</v>
      </c>
      <c r="I314" s="7" t="s">
        <v>163</v>
      </c>
      <c r="J314" s="7" t="s">
        <v>390</v>
      </c>
      <c r="K314" s="7" t="s">
        <v>246</v>
      </c>
      <c r="L314" s="7">
        <v>18</v>
      </c>
      <c r="M314" s="34"/>
      <c r="N314" s="34"/>
      <c r="O314" s="34"/>
      <c r="P314" s="34"/>
      <c r="Q314" s="34"/>
      <c r="R314" s="34"/>
      <c r="S314" s="34"/>
      <c r="T314" s="34"/>
      <c r="U314" s="34"/>
      <c r="V314" s="34"/>
      <c r="W314" s="34"/>
      <c r="X314" s="34"/>
      <c r="Y314" s="34"/>
      <c r="Z314" s="34"/>
      <c r="AA314" s="34"/>
      <c r="AB314" s="34"/>
      <c r="AC314" s="34"/>
      <c r="AD314" s="34"/>
      <c r="AE314" s="34"/>
      <c r="AF314" s="34"/>
      <c r="AG314" s="34"/>
      <c r="AH314" s="34"/>
      <c r="AI314" s="34"/>
      <c r="AJ314" s="34"/>
      <c r="AK314" s="34"/>
      <c r="AL314" s="34"/>
      <c r="AM314" s="34"/>
      <c r="AN314" s="34"/>
      <c r="AO314" s="34"/>
      <c r="AP314" s="34"/>
      <c r="AQ314" s="34"/>
      <c r="AR314" s="34"/>
      <c r="AS314" s="34"/>
      <c r="AT314" s="34"/>
      <c r="AU314" s="34"/>
      <c r="AV314" s="34"/>
      <c r="AW314" s="34"/>
      <c r="AX314" s="34"/>
      <c r="AY314" s="34"/>
      <c r="AZ314" s="34"/>
      <c r="BA314" s="34"/>
      <c r="BB314" s="34"/>
      <c r="BC314" s="34"/>
      <c r="BD314" s="34"/>
      <c r="BE314" s="34"/>
      <c r="BF314" s="34"/>
      <c r="BG314" s="34"/>
      <c r="BH314" s="34"/>
      <c r="BI314" s="34"/>
      <c r="BJ314" s="34"/>
      <c r="BK314" s="34"/>
      <c r="BL314" s="34"/>
      <c r="BM314" s="34"/>
      <c r="BN314" s="34"/>
    </row>
    <row r="315" spans="1:66" s="1" customFormat="1" ht="24.75" customHeight="1" x14ac:dyDescent="0.5">
      <c r="A315" s="46" t="s">
        <v>211</v>
      </c>
      <c r="B315" s="46" t="s">
        <v>34</v>
      </c>
      <c r="C315" s="57" t="s">
        <v>177</v>
      </c>
      <c r="D315" s="58">
        <v>315</v>
      </c>
      <c r="E315" s="18" t="str">
        <f t="shared" si="11"/>
        <v>Pharmacy_Claims_Line+Dispensing_Fee_Amt</v>
      </c>
      <c r="F315" s="44"/>
      <c r="G315" s="30" t="s">
        <v>784</v>
      </c>
      <c r="H315" s="9" t="s">
        <v>7</v>
      </c>
      <c r="I315" s="7" t="s">
        <v>178</v>
      </c>
      <c r="J315" s="7"/>
      <c r="K315" s="7" t="s">
        <v>246</v>
      </c>
      <c r="L315" s="7">
        <v>18</v>
      </c>
      <c r="M315" s="34"/>
      <c r="N315" s="34"/>
      <c r="O315" s="34"/>
      <c r="P315" s="34"/>
      <c r="Q315" s="34"/>
      <c r="R315" s="34"/>
      <c r="S315" s="34"/>
      <c r="T315" s="34"/>
      <c r="U315" s="34"/>
      <c r="V315" s="34"/>
      <c r="W315" s="34"/>
      <c r="X315" s="34"/>
      <c r="Y315" s="34"/>
      <c r="Z315" s="34"/>
      <c r="AA315" s="34"/>
      <c r="AB315" s="34"/>
      <c r="AC315" s="34"/>
      <c r="AD315" s="34"/>
      <c r="AE315" s="34"/>
      <c r="AF315" s="34"/>
      <c r="AG315" s="34"/>
      <c r="AH315" s="34"/>
      <c r="AI315" s="34"/>
      <c r="AJ315" s="34"/>
      <c r="AK315" s="34"/>
      <c r="AL315" s="34"/>
      <c r="AM315" s="34"/>
      <c r="AN315" s="34"/>
      <c r="AO315" s="34"/>
      <c r="AP315" s="34"/>
      <c r="AQ315" s="34"/>
      <c r="AR315" s="34"/>
      <c r="AS315" s="34"/>
      <c r="AT315" s="34"/>
      <c r="AU315" s="34"/>
      <c r="AV315" s="34"/>
      <c r="AW315" s="34"/>
      <c r="AX315" s="34"/>
      <c r="AY315" s="34"/>
      <c r="AZ315" s="34"/>
      <c r="BA315" s="34"/>
      <c r="BB315" s="34"/>
      <c r="BC315" s="34"/>
      <c r="BD315" s="34"/>
      <c r="BE315" s="34"/>
      <c r="BF315" s="34"/>
      <c r="BG315" s="34"/>
      <c r="BH315" s="34"/>
      <c r="BI315" s="34"/>
      <c r="BJ315" s="34"/>
      <c r="BK315" s="34"/>
      <c r="BL315" s="34"/>
      <c r="BM315" s="34"/>
      <c r="BN315" s="34"/>
    </row>
    <row r="316" spans="1:66" s="1" customFormat="1" ht="24.75" customHeight="1" x14ac:dyDescent="0.5">
      <c r="A316" s="46" t="s">
        <v>211</v>
      </c>
      <c r="B316" s="46" t="s">
        <v>34</v>
      </c>
      <c r="C316" s="57" t="s">
        <v>183</v>
      </c>
      <c r="D316" s="58">
        <v>316</v>
      </c>
      <c r="E316" s="18" t="str">
        <f t="shared" si="11"/>
        <v>Pharmacy_Claims_Line+Ingredient_Cost_Amt</v>
      </c>
      <c r="F316" s="44"/>
      <c r="G316" s="30" t="s">
        <v>784</v>
      </c>
      <c r="H316" s="9" t="s">
        <v>7</v>
      </c>
      <c r="I316" s="7" t="s">
        <v>184</v>
      </c>
      <c r="J316" s="7" t="s">
        <v>286</v>
      </c>
      <c r="K316" s="7" t="s">
        <v>246</v>
      </c>
      <c r="L316" s="7">
        <v>18</v>
      </c>
      <c r="M316" s="34"/>
      <c r="N316" s="34"/>
      <c r="O316" s="34"/>
      <c r="P316" s="34"/>
      <c r="Q316" s="34"/>
      <c r="R316" s="34"/>
      <c r="S316" s="34"/>
      <c r="T316" s="34"/>
      <c r="U316" s="34"/>
      <c r="V316" s="34"/>
      <c r="W316" s="34"/>
      <c r="X316" s="34"/>
      <c r="Y316" s="34"/>
      <c r="Z316" s="34"/>
      <c r="AA316" s="34"/>
      <c r="AB316" s="34"/>
      <c r="AC316" s="34"/>
      <c r="AD316" s="34"/>
      <c r="AE316" s="34"/>
      <c r="AF316" s="34"/>
      <c r="AG316" s="34"/>
      <c r="AH316" s="34"/>
      <c r="AI316" s="34"/>
      <c r="AJ316" s="34"/>
      <c r="AK316" s="34"/>
      <c r="AL316" s="34"/>
      <c r="AM316" s="34"/>
      <c r="AN316" s="34"/>
      <c r="AO316" s="34"/>
      <c r="AP316" s="34"/>
      <c r="AQ316" s="34"/>
      <c r="AR316" s="34"/>
      <c r="AS316" s="34"/>
      <c r="AT316" s="34"/>
      <c r="AU316" s="34"/>
      <c r="AV316" s="34"/>
      <c r="AW316" s="34"/>
      <c r="AX316" s="34"/>
      <c r="AY316" s="34"/>
      <c r="AZ316" s="34"/>
      <c r="BA316" s="34"/>
      <c r="BB316" s="34"/>
      <c r="BC316" s="34"/>
      <c r="BD316" s="34"/>
      <c r="BE316" s="34"/>
      <c r="BF316" s="34"/>
      <c r="BG316" s="34"/>
      <c r="BH316" s="34"/>
      <c r="BI316" s="34"/>
      <c r="BJ316" s="34"/>
      <c r="BK316" s="34"/>
      <c r="BL316" s="34"/>
      <c r="BM316" s="34"/>
      <c r="BN316" s="34"/>
    </row>
    <row r="317" spans="1:66" s="1" customFormat="1" ht="24.75" customHeight="1" x14ac:dyDescent="0.5">
      <c r="A317" s="46" t="s">
        <v>211</v>
      </c>
      <c r="B317" s="46" t="s">
        <v>34</v>
      </c>
      <c r="C317" s="57" t="s">
        <v>76</v>
      </c>
      <c r="D317" s="58">
        <v>317</v>
      </c>
      <c r="E317" s="18" t="str">
        <f t="shared" si="11"/>
        <v>Pharmacy_Claims_Line+Member_Liability_Amt</v>
      </c>
      <c r="F317" s="44"/>
      <c r="G317" s="30" t="s">
        <v>784</v>
      </c>
      <c r="H317" s="9" t="s">
        <v>564</v>
      </c>
      <c r="I317" s="7" t="s">
        <v>6</v>
      </c>
      <c r="J317" s="7" t="s">
        <v>506</v>
      </c>
      <c r="K317" s="7" t="s">
        <v>246</v>
      </c>
      <c r="L317" s="7">
        <v>22</v>
      </c>
      <c r="M317" s="34"/>
      <c r="N317" s="34"/>
      <c r="O317" s="34"/>
      <c r="P317" s="34"/>
      <c r="Q317" s="34"/>
      <c r="R317" s="34"/>
      <c r="S317" s="34"/>
      <c r="T317" s="34"/>
      <c r="U317" s="34"/>
      <c r="V317" s="34"/>
      <c r="W317" s="34"/>
      <c r="X317" s="34"/>
      <c r="Y317" s="34"/>
      <c r="Z317" s="34"/>
      <c r="AA317" s="34"/>
      <c r="AB317" s="34"/>
      <c r="AC317" s="34"/>
      <c r="AD317" s="34"/>
      <c r="AE317" s="34"/>
      <c r="AF317" s="34"/>
      <c r="AG317" s="34"/>
      <c r="AH317" s="34"/>
      <c r="AI317" s="34"/>
      <c r="AJ317" s="34"/>
      <c r="AK317" s="34"/>
      <c r="AL317" s="34"/>
      <c r="AM317" s="34"/>
      <c r="AN317" s="34"/>
      <c r="AO317" s="34"/>
      <c r="AP317" s="34"/>
      <c r="AQ317" s="34"/>
      <c r="AR317" s="34"/>
      <c r="AS317" s="34"/>
      <c r="AT317" s="34"/>
      <c r="AU317" s="34"/>
      <c r="AV317" s="34"/>
      <c r="AW317" s="34"/>
      <c r="AX317" s="34"/>
      <c r="AY317" s="34"/>
      <c r="AZ317" s="34"/>
      <c r="BA317" s="34"/>
      <c r="BB317" s="34"/>
      <c r="BC317" s="34"/>
      <c r="BD317" s="34"/>
      <c r="BE317" s="34"/>
      <c r="BF317" s="34"/>
      <c r="BG317" s="34"/>
      <c r="BH317" s="34"/>
      <c r="BI317" s="34"/>
      <c r="BJ317" s="34"/>
      <c r="BK317" s="34"/>
      <c r="BL317" s="34"/>
      <c r="BM317" s="34"/>
      <c r="BN317" s="34"/>
    </row>
    <row r="318" spans="1:66" ht="24.75" customHeight="1" x14ac:dyDescent="0.5">
      <c r="A318" s="46" t="s">
        <v>211</v>
      </c>
      <c r="B318" s="46" t="s">
        <v>34</v>
      </c>
      <c r="C318" s="57" t="s">
        <v>79</v>
      </c>
      <c r="D318" s="58">
        <v>318</v>
      </c>
      <c r="E318" s="18" t="str">
        <f t="shared" si="11"/>
        <v>Pharmacy_Claims_Line+Plan_Paid_Amt</v>
      </c>
      <c r="F318" s="44"/>
      <c r="G318" s="30" t="s">
        <v>784</v>
      </c>
      <c r="H318" s="9" t="s">
        <v>564</v>
      </c>
      <c r="I318" s="7" t="s">
        <v>168</v>
      </c>
      <c r="J318" s="7" t="s">
        <v>283</v>
      </c>
      <c r="K318" s="7" t="s">
        <v>246</v>
      </c>
      <c r="L318" s="7">
        <v>18</v>
      </c>
    </row>
    <row r="319" spans="1:66" s="1" customFormat="1" ht="24.75" customHeight="1" x14ac:dyDescent="0.5">
      <c r="A319" s="46" t="s">
        <v>211</v>
      </c>
      <c r="B319" s="46" t="s">
        <v>34</v>
      </c>
      <c r="C319" s="57" t="s">
        <v>727</v>
      </c>
      <c r="D319" s="58">
        <v>319</v>
      </c>
      <c r="E319" s="18" t="str">
        <f t="shared" si="11"/>
        <v>Pharmacy_Claims_Line+COB_TPL_Amt</v>
      </c>
      <c r="F319" s="44"/>
      <c r="G319" s="30" t="s">
        <v>784</v>
      </c>
      <c r="H319" s="9" t="s">
        <v>564</v>
      </c>
      <c r="I319" s="7" t="s">
        <v>728</v>
      </c>
      <c r="J319" s="7" t="s">
        <v>698</v>
      </c>
      <c r="K319" s="7" t="s">
        <v>246</v>
      </c>
      <c r="L319" s="7">
        <v>18</v>
      </c>
      <c r="M319" s="34"/>
      <c r="N319" s="34"/>
      <c r="O319" s="34"/>
      <c r="P319" s="34"/>
      <c r="Q319" s="34"/>
      <c r="R319" s="34"/>
      <c r="S319" s="34"/>
      <c r="T319" s="34"/>
      <c r="U319" s="34"/>
      <c r="V319" s="34"/>
      <c r="W319" s="34"/>
      <c r="X319" s="34"/>
      <c r="Y319" s="34"/>
      <c r="Z319" s="34"/>
      <c r="AA319" s="34"/>
      <c r="AB319" s="34"/>
      <c r="AC319" s="34"/>
      <c r="AD319" s="34"/>
      <c r="AE319" s="34"/>
      <c r="AF319" s="34"/>
      <c r="AG319" s="34"/>
      <c r="AH319" s="34"/>
      <c r="AI319" s="34"/>
      <c r="AJ319" s="34"/>
      <c r="AK319" s="34"/>
      <c r="AL319" s="34"/>
      <c r="AM319" s="34"/>
      <c r="AN319" s="34"/>
      <c r="AO319" s="34"/>
      <c r="AP319" s="34"/>
      <c r="AQ319" s="34"/>
      <c r="AR319" s="34"/>
      <c r="AS319" s="34"/>
      <c r="AT319" s="34"/>
      <c r="AU319" s="34"/>
      <c r="AV319" s="34"/>
      <c r="AW319" s="34"/>
      <c r="AX319" s="34"/>
      <c r="AY319" s="34"/>
      <c r="AZ319" s="34"/>
      <c r="BA319" s="34"/>
      <c r="BB319" s="34"/>
      <c r="BC319" s="34"/>
      <c r="BD319" s="34"/>
      <c r="BE319" s="34"/>
      <c r="BF319" s="34"/>
      <c r="BG319" s="34"/>
      <c r="BH319" s="34"/>
      <c r="BI319" s="34"/>
      <c r="BJ319" s="34"/>
      <c r="BK319" s="34"/>
      <c r="BL319" s="34"/>
      <c r="BM319" s="34"/>
      <c r="BN319" s="34"/>
    </row>
    <row r="320" spans="1:66" s="1" customFormat="1" ht="24.75" customHeight="1" x14ac:dyDescent="0.5">
      <c r="A320" s="46" t="s">
        <v>211</v>
      </c>
      <c r="B320" s="46" t="s">
        <v>34</v>
      </c>
      <c r="C320" s="57" t="s">
        <v>729</v>
      </c>
      <c r="D320" s="58">
        <v>320</v>
      </c>
      <c r="E320" s="18" t="str">
        <f t="shared" si="11"/>
        <v>Pharmacy_Claims_Line+Total_POS_Rebate_Amt</v>
      </c>
      <c r="F320" s="44"/>
      <c r="G320" s="30" t="s">
        <v>784</v>
      </c>
      <c r="H320" s="9" t="s">
        <v>564</v>
      </c>
      <c r="I320" s="7" t="s">
        <v>730</v>
      </c>
      <c r="J320" s="7" t="s">
        <v>735</v>
      </c>
      <c r="K320" s="7" t="s">
        <v>246</v>
      </c>
      <c r="L320" s="7">
        <v>18</v>
      </c>
      <c r="M320" s="34"/>
      <c r="N320" s="34"/>
      <c r="O320" s="34"/>
      <c r="P320" s="34"/>
      <c r="Q320" s="34"/>
      <c r="R320" s="34"/>
      <c r="S320" s="34"/>
      <c r="T320" s="34"/>
      <c r="U320" s="34"/>
      <c r="V320" s="34"/>
      <c r="W320" s="34"/>
      <c r="X320" s="34"/>
      <c r="Y320" s="34"/>
      <c r="Z320" s="34"/>
      <c r="AA320" s="34"/>
      <c r="AB320" s="34"/>
      <c r="AC320" s="34"/>
      <c r="AD320" s="34"/>
      <c r="AE320" s="34"/>
      <c r="AF320" s="34"/>
      <c r="AG320" s="34"/>
      <c r="AH320" s="34"/>
      <c r="AI320" s="34"/>
      <c r="AJ320" s="34"/>
      <c r="AK320" s="34"/>
      <c r="AL320" s="34"/>
      <c r="AM320" s="34"/>
      <c r="AN320" s="34"/>
      <c r="AO320" s="34"/>
      <c r="AP320" s="34"/>
      <c r="AQ320" s="34"/>
      <c r="AR320" s="34"/>
      <c r="AS320" s="34"/>
      <c r="AT320" s="34"/>
      <c r="AU320" s="34"/>
      <c r="AV320" s="34"/>
      <c r="AW320" s="34"/>
      <c r="AX320" s="34"/>
      <c r="AY320" s="34"/>
      <c r="AZ320" s="34"/>
      <c r="BA320" s="34"/>
      <c r="BB320" s="34"/>
      <c r="BC320" s="34"/>
      <c r="BD320" s="34"/>
      <c r="BE320" s="34"/>
      <c r="BF320" s="34"/>
      <c r="BG320" s="34"/>
      <c r="BH320" s="34"/>
      <c r="BI320" s="34"/>
      <c r="BJ320" s="34"/>
      <c r="BK320" s="34"/>
      <c r="BL320" s="34"/>
      <c r="BM320" s="34"/>
      <c r="BN320" s="34"/>
    </row>
    <row r="321" spans="1:66" s="1" customFormat="1" ht="24.75" customHeight="1" x14ac:dyDescent="0.5">
      <c r="A321" s="46" t="s">
        <v>211</v>
      </c>
      <c r="B321" s="46" t="s">
        <v>34</v>
      </c>
      <c r="C321" s="57" t="s">
        <v>731</v>
      </c>
      <c r="D321" s="58">
        <v>321</v>
      </c>
      <c r="E321" s="18" t="str">
        <f t="shared" si="11"/>
        <v>Pharmacy_Claims_Line+Member_POS_Rebate_Amt</v>
      </c>
      <c r="F321" s="44"/>
      <c r="G321" s="30" t="s">
        <v>784</v>
      </c>
      <c r="H321" s="9" t="s">
        <v>564</v>
      </c>
      <c r="I321" s="7" t="s">
        <v>732</v>
      </c>
      <c r="J321" s="7" t="s">
        <v>736</v>
      </c>
      <c r="K321" s="7" t="s">
        <v>246</v>
      </c>
      <c r="L321" s="7">
        <v>18</v>
      </c>
      <c r="M321" s="34"/>
      <c r="N321" s="34"/>
      <c r="O321" s="34"/>
      <c r="P321" s="34"/>
      <c r="Q321" s="34"/>
      <c r="R321" s="34"/>
      <c r="S321" s="34"/>
      <c r="T321" s="34"/>
      <c r="U321" s="34"/>
      <c r="V321" s="34"/>
      <c r="W321" s="34"/>
      <c r="X321" s="34"/>
      <c r="Y321" s="34"/>
      <c r="Z321" s="34"/>
      <c r="AA321" s="34"/>
      <c r="AB321" s="34"/>
      <c r="AC321" s="34"/>
      <c r="AD321" s="34"/>
      <c r="AE321" s="34"/>
      <c r="AF321" s="34"/>
      <c r="AG321" s="34"/>
      <c r="AH321" s="34"/>
      <c r="AI321" s="34"/>
      <c r="AJ321" s="34"/>
      <c r="AK321" s="34"/>
      <c r="AL321" s="34"/>
      <c r="AM321" s="34"/>
      <c r="AN321" s="34"/>
      <c r="AO321" s="34"/>
      <c r="AP321" s="34"/>
      <c r="AQ321" s="34"/>
      <c r="AR321" s="34"/>
      <c r="AS321" s="34"/>
      <c r="AT321" s="34"/>
      <c r="AU321" s="34"/>
      <c r="AV321" s="34"/>
      <c r="AW321" s="34"/>
      <c r="AX321" s="34"/>
      <c r="AY321" s="34"/>
      <c r="AZ321" s="34"/>
      <c r="BA321" s="34"/>
      <c r="BB321" s="34"/>
      <c r="BC321" s="34"/>
      <c r="BD321" s="34"/>
      <c r="BE321" s="34"/>
      <c r="BF321" s="34"/>
      <c r="BG321" s="34"/>
      <c r="BH321" s="34"/>
      <c r="BI321" s="34"/>
      <c r="BJ321" s="34"/>
      <c r="BK321" s="34"/>
      <c r="BL321" s="34"/>
      <c r="BM321" s="34"/>
      <c r="BN321" s="34"/>
    </row>
    <row r="322" spans="1:66" s="1" customFormat="1" ht="24.75" customHeight="1" x14ac:dyDescent="0.5">
      <c r="A322" s="46" t="s">
        <v>211</v>
      </c>
      <c r="B322" s="47" t="s">
        <v>95</v>
      </c>
      <c r="C322" s="7" t="s">
        <v>179</v>
      </c>
      <c r="D322" s="58">
        <v>322</v>
      </c>
      <c r="E322" s="18" t="str">
        <f t="shared" si="11"/>
        <v>Pharmacy_Claims_Line+Drug_Nm</v>
      </c>
      <c r="F322" s="44"/>
      <c r="G322" s="30" t="s">
        <v>784</v>
      </c>
      <c r="H322" s="9" t="s">
        <v>7</v>
      </c>
      <c r="I322" s="7" t="s">
        <v>180</v>
      </c>
      <c r="J322" s="7" t="s">
        <v>181</v>
      </c>
      <c r="K322" s="7" t="s">
        <v>244</v>
      </c>
      <c r="L322" s="7">
        <v>80</v>
      </c>
      <c r="M322" s="34"/>
      <c r="N322" s="34"/>
      <c r="O322" s="34"/>
      <c r="P322" s="34"/>
      <c r="Q322" s="34"/>
      <c r="R322" s="34"/>
      <c r="S322" s="34"/>
      <c r="T322" s="34"/>
      <c r="U322" s="34"/>
      <c r="V322" s="34"/>
      <c r="W322" s="34"/>
      <c r="X322" s="34"/>
      <c r="Y322" s="34"/>
      <c r="Z322" s="34"/>
      <c r="AA322" s="34"/>
      <c r="AB322" s="34"/>
      <c r="AC322" s="34"/>
      <c r="AD322" s="34"/>
      <c r="AE322" s="34"/>
      <c r="AF322" s="34"/>
      <c r="AG322" s="34"/>
      <c r="AH322" s="34"/>
      <c r="AI322" s="34"/>
      <c r="AJ322" s="34"/>
      <c r="AK322" s="34"/>
      <c r="AL322" s="34"/>
      <c r="AM322" s="34"/>
      <c r="AN322" s="34"/>
      <c r="AO322" s="34"/>
      <c r="AP322" s="34"/>
      <c r="AQ322" s="34"/>
      <c r="AR322" s="34"/>
      <c r="AS322" s="34"/>
      <c r="AT322" s="34"/>
      <c r="AU322" s="34"/>
      <c r="AV322" s="34"/>
      <c r="AW322" s="34"/>
      <c r="AX322" s="34"/>
      <c r="AY322" s="34"/>
      <c r="AZ322" s="34"/>
      <c r="BA322" s="34"/>
      <c r="BB322" s="34"/>
      <c r="BC322" s="34"/>
      <c r="BD322" s="34"/>
      <c r="BE322" s="34"/>
      <c r="BF322" s="34"/>
      <c r="BG322" s="34"/>
      <c r="BH322" s="34"/>
      <c r="BI322" s="34"/>
      <c r="BJ322" s="34"/>
      <c r="BK322" s="34"/>
      <c r="BL322" s="34"/>
      <c r="BM322" s="34"/>
      <c r="BN322" s="34"/>
    </row>
    <row r="323" spans="1:66" s="1" customFormat="1" ht="24.75" customHeight="1" x14ac:dyDescent="0.5">
      <c r="A323" s="46" t="s">
        <v>211</v>
      </c>
      <c r="B323" s="46" t="s">
        <v>95</v>
      </c>
      <c r="C323" s="7" t="s">
        <v>96</v>
      </c>
      <c r="D323" s="58">
        <v>323</v>
      </c>
      <c r="E323" s="18" t="str">
        <f t="shared" si="11"/>
        <v>Pharmacy_Claims_Line+NDC_Cd</v>
      </c>
      <c r="F323" s="44"/>
      <c r="G323" s="30" t="s">
        <v>784</v>
      </c>
      <c r="H323" s="9" t="s">
        <v>7</v>
      </c>
      <c r="I323" s="7" t="s">
        <v>185</v>
      </c>
      <c r="J323" s="7" t="s">
        <v>288</v>
      </c>
      <c r="K323" s="7" t="s">
        <v>255</v>
      </c>
      <c r="L323" s="7">
        <v>11</v>
      </c>
      <c r="M323" s="34"/>
      <c r="N323" s="34"/>
      <c r="O323" s="34"/>
      <c r="P323" s="34"/>
      <c r="Q323" s="34"/>
      <c r="R323" s="34"/>
      <c r="S323" s="34"/>
      <c r="T323" s="34"/>
      <c r="U323" s="34"/>
      <c r="V323" s="34"/>
      <c r="W323" s="34"/>
      <c r="X323" s="34"/>
      <c r="Y323" s="34"/>
      <c r="Z323" s="34"/>
      <c r="AA323" s="34"/>
      <c r="AB323" s="34"/>
      <c r="AC323" s="34"/>
      <c r="AD323" s="34"/>
      <c r="AE323" s="34"/>
      <c r="AF323" s="34"/>
      <c r="AG323" s="34"/>
      <c r="AH323" s="34"/>
      <c r="AI323" s="34"/>
      <c r="AJ323" s="34"/>
      <c r="AK323" s="34"/>
      <c r="AL323" s="34"/>
      <c r="AM323" s="34"/>
      <c r="AN323" s="34"/>
      <c r="AO323" s="34"/>
      <c r="AP323" s="34"/>
      <c r="AQ323" s="34"/>
      <c r="AR323" s="34"/>
      <c r="AS323" s="34"/>
      <c r="AT323" s="34"/>
      <c r="AU323" s="34"/>
      <c r="AV323" s="34"/>
      <c r="AW323" s="34"/>
      <c r="AX323" s="34"/>
      <c r="AY323" s="34"/>
      <c r="AZ323" s="34"/>
      <c r="BA323" s="34"/>
      <c r="BB323" s="34"/>
      <c r="BC323" s="34"/>
      <c r="BD323" s="34"/>
      <c r="BE323" s="34"/>
      <c r="BF323" s="34"/>
      <c r="BG323" s="34"/>
      <c r="BH323" s="34"/>
      <c r="BI323" s="34"/>
      <c r="BJ323" s="34"/>
      <c r="BK323" s="34"/>
      <c r="BL323" s="34"/>
      <c r="BM323" s="34"/>
      <c r="BN323" s="34"/>
    </row>
    <row r="324" spans="1:66" s="1" customFormat="1" ht="24.75" customHeight="1" x14ac:dyDescent="0.5">
      <c r="A324" s="46" t="s">
        <v>211</v>
      </c>
      <c r="B324" s="46" t="s">
        <v>95</v>
      </c>
      <c r="C324" s="57" t="s">
        <v>744</v>
      </c>
      <c r="D324" s="58">
        <v>324</v>
      </c>
      <c r="E324" s="18" t="str">
        <f t="shared" si="11"/>
        <v>Pharmacy_Claims_Line+Compound_Drug_Name</v>
      </c>
      <c r="F324" s="44"/>
      <c r="G324" s="30" t="s">
        <v>784</v>
      </c>
      <c r="H324" s="9" t="s">
        <v>7</v>
      </c>
      <c r="I324" s="7" t="s">
        <v>745</v>
      </c>
      <c r="J324" s="7" t="s">
        <v>749</v>
      </c>
      <c r="K324" s="7" t="s">
        <v>244</v>
      </c>
      <c r="L324" s="7">
        <v>80</v>
      </c>
      <c r="M324" s="34"/>
      <c r="N324" s="34"/>
      <c r="O324" s="34"/>
      <c r="P324" s="34"/>
      <c r="Q324" s="34"/>
      <c r="R324" s="34"/>
      <c r="S324" s="34"/>
      <c r="T324" s="34"/>
      <c r="U324" s="34"/>
      <c r="V324" s="34"/>
      <c r="W324" s="34"/>
      <c r="X324" s="34"/>
      <c r="Y324" s="34"/>
      <c r="Z324" s="34"/>
      <c r="AA324" s="34"/>
      <c r="AB324" s="34"/>
      <c r="AC324" s="34"/>
      <c r="AD324" s="34"/>
      <c r="AE324" s="34"/>
      <c r="AF324" s="34"/>
      <c r="AG324" s="34"/>
      <c r="AH324" s="34"/>
      <c r="AI324" s="34"/>
      <c r="AJ324" s="34"/>
      <c r="AK324" s="34"/>
      <c r="AL324" s="34"/>
      <c r="AM324" s="34"/>
      <c r="AN324" s="34"/>
      <c r="AO324" s="34"/>
      <c r="AP324" s="34"/>
      <c r="AQ324" s="34"/>
      <c r="AR324" s="34"/>
      <c r="AS324" s="34"/>
      <c r="AT324" s="34"/>
      <c r="AU324" s="34"/>
      <c r="AV324" s="34"/>
      <c r="AW324" s="34"/>
      <c r="AX324" s="34"/>
      <c r="AY324" s="34"/>
      <c r="AZ324" s="34"/>
      <c r="BA324" s="34"/>
      <c r="BB324" s="34"/>
      <c r="BC324" s="34"/>
      <c r="BD324" s="34"/>
      <c r="BE324" s="34"/>
      <c r="BF324" s="34"/>
      <c r="BG324" s="34"/>
      <c r="BH324" s="34"/>
      <c r="BI324" s="34"/>
      <c r="BJ324" s="34"/>
      <c r="BK324" s="34"/>
      <c r="BL324" s="34"/>
      <c r="BM324" s="34"/>
      <c r="BN324" s="34"/>
    </row>
    <row r="325" spans="1:66" s="1" customFormat="1" ht="24.75" customHeight="1" x14ac:dyDescent="0.5">
      <c r="A325" s="46" t="s">
        <v>211</v>
      </c>
      <c r="B325" s="47" t="s">
        <v>4</v>
      </c>
      <c r="C325" s="7" t="s">
        <v>171</v>
      </c>
      <c r="D325" s="58">
        <v>325</v>
      </c>
      <c r="E325" s="18" t="str">
        <f t="shared" ref="E325:E355" si="12">A325&amp;"+"&amp;C325</f>
        <v>Pharmacy_Claims_Line+Compound_Drug_Ind</v>
      </c>
      <c r="F325" s="44"/>
      <c r="G325" s="30" t="s">
        <v>784</v>
      </c>
      <c r="H325" s="9" t="s">
        <v>7</v>
      </c>
      <c r="I325" s="7" t="s">
        <v>172</v>
      </c>
      <c r="J325" s="7" t="s">
        <v>569</v>
      </c>
      <c r="K325" s="7" t="s">
        <v>244</v>
      </c>
      <c r="L325" s="7">
        <v>1</v>
      </c>
      <c r="M325" s="34"/>
      <c r="N325" s="34"/>
      <c r="O325" s="34"/>
      <c r="P325" s="34"/>
      <c r="Q325" s="34"/>
      <c r="R325" s="34"/>
      <c r="S325" s="34"/>
      <c r="T325" s="34"/>
      <c r="U325" s="34"/>
      <c r="V325" s="34"/>
      <c r="W325" s="34"/>
      <c r="X325" s="34"/>
      <c r="Y325" s="34"/>
      <c r="Z325" s="34"/>
      <c r="AA325" s="34"/>
      <c r="AB325" s="34"/>
      <c r="AC325" s="34"/>
      <c r="AD325" s="34"/>
      <c r="AE325" s="34"/>
      <c r="AF325" s="34"/>
      <c r="AG325" s="34"/>
      <c r="AH325" s="34"/>
      <c r="AI325" s="34"/>
      <c r="AJ325" s="34"/>
      <c r="AK325" s="34"/>
      <c r="AL325" s="34"/>
      <c r="AM325" s="34"/>
      <c r="AN325" s="34"/>
      <c r="AO325" s="34"/>
      <c r="AP325" s="34"/>
      <c r="AQ325" s="34"/>
      <c r="AR325" s="34"/>
      <c r="AS325" s="34"/>
      <c r="AT325" s="34"/>
      <c r="AU325" s="34"/>
      <c r="AV325" s="34"/>
      <c r="AW325" s="34"/>
      <c r="AX325" s="34"/>
      <c r="AY325" s="34"/>
      <c r="AZ325" s="34"/>
      <c r="BA325" s="34"/>
      <c r="BB325" s="34"/>
      <c r="BC325" s="34"/>
      <c r="BD325" s="34"/>
      <c r="BE325" s="34"/>
      <c r="BF325" s="34"/>
      <c r="BG325" s="34"/>
      <c r="BH325" s="34"/>
      <c r="BI325" s="34"/>
      <c r="BJ325" s="34"/>
      <c r="BK325" s="34"/>
      <c r="BL325" s="34"/>
      <c r="BM325" s="34"/>
      <c r="BN325" s="34"/>
    </row>
    <row r="326" spans="1:66" s="1" customFormat="1" ht="24.75" customHeight="1" x14ac:dyDescent="0.5">
      <c r="A326" s="46" t="s">
        <v>211</v>
      </c>
      <c r="B326" s="46" t="s">
        <v>4</v>
      </c>
      <c r="C326" s="7" t="s">
        <v>173</v>
      </c>
      <c r="D326" s="58">
        <v>326</v>
      </c>
      <c r="E326" s="18" t="str">
        <f t="shared" si="12"/>
        <v>Pharmacy_Claims_Line+Days_Supply</v>
      </c>
      <c r="F326" s="44"/>
      <c r="G326" s="30" t="s">
        <v>784</v>
      </c>
      <c r="H326" s="9" t="s">
        <v>7</v>
      </c>
      <c r="I326" s="7" t="s">
        <v>174</v>
      </c>
      <c r="J326" s="7" t="s">
        <v>287</v>
      </c>
      <c r="K326" s="7" t="s">
        <v>245</v>
      </c>
      <c r="L326" s="7">
        <v>19</v>
      </c>
      <c r="M326" s="34"/>
      <c r="N326" s="34"/>
      <c r="O326" s="34"/>
      <c r="P326" s="34"/>
      <c r="Q326" s="34"/>
      <c r="R326" s="34"/>
      <c r="S326" s="34"/>
      <c r="T326" s="34"/>
      <c r="U326" s="34"/>
      <c r="V326" s="34"/>
      <c r="W326" s="34"/>
      <c r="X326" s="34"/>
      <c r="Y326" s="34"/>
      <c r="Z326" s="34"/>
      <c r="AA326" s="34"/>
      <c r="AB326" s="34"/>
      <c r="AC326" s="34"/>
      <c r="AD326" s="34"/>
      <c r="AE326" s="34"/>
      <c r="AF326" s="34"/>
      <c r="AG326" s="34"/>
      <c r="AH326" s="34"/>
      <c r="AI326" s="34"/>
      <c r="AJ326" s="34"/>
      <c r="AK326" s="34"/>
      <c r="AL326" s="34"/>
      <c r="AM326" s="34"/>
      <c r="AN326" s="34"/>
      <c r="AO326" s="34"/>
      <c r="AP326" s="34"/>
      <c r="AQ326" s="34"/>
      <c r="AR326" s="34"/>
      <c r="AS326" s="34"/>
      <c r="AT326" s="34"/>
      <c r="AU326" s="34"/>
      <c r="AV326" s="34"/>
      <c r="AW326" s="34"/>
      <c r="AX326" s="34"/>
      <c r="AY326" s="34"/>
      <c r="AZ326" s="34"/>
      <c r="BA326" s="34"/>
      <c r="BB326" s="34"/>
      <c r="BC326" s="34"/>
      <c r="BD326" s="34"/>
      <c r="BE326" s="34"/>
      <c r="BF326" s="34"/>
      <c r="BG326" s="34"/>
      <c r="BH326" s="34"/>
      <c r="BI326" s="34"/>
      <c r="BJ326" s="34"/>
      <c r="BK326" s="34"/>
      <c r="BL326" s="34"/>
      <c r="BM326" s="34"/>
      <c r="BN326" s="34"/>
    </row>
    <row r="327" spans="1:66" s="1" customFormat="1" ht="24.75" customHeight="1" x14ac:dyDescent="0.5">
      <c r="A327" s="46" t="s">
        <v>211</v>
      </c>
      <c r="B327" s="46" t="s">
        <v>4</v>
      </c>
      <c r="C327" s="7" t="s">
        <v>175</v>
      </c>
      <c r="D327" s="58">
        <v>327</v>
      </c>
      <c r="E327" s="18" t="str">
        <f t="shared" si="12"/>
        <v>Pharmacy_Claims_Line+Dispensed_As_Written_Cd</v>
      </c>
      <c r="F327" s="44"/>
      <c r="G327" s="30" t="s">
        <v>784</v>
      </c>
      <c r="H327" s="9" t="s">
        <v>7</v>
      </c>
      <c r="I327" s="7" t="s">
        <v>176</v>
      </c>
      <c r="J327" s="7" t="s">
        <v>582</v>
      </c>
      <c r="K327" s="7" t="s">
        <v>255</v>
      </c>
      <c r="L327" s="7">
        <v>1</v>
      </c>
      <c r="M327" s="34"/>
      <c r="N327" s="34"/>
      <c r="O327" s="34"/>
      <c r="P327" s="34"/>
      <c r="Q327" s="34"/>
      <c r="R327" s="34"/>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c r="AQ327" s="34"/>
      <c r="AR327" s="34"/>
      <c r="AS327" s="34"/>
      <c r="AT327" s="34"/>
      <c r="AU327" s="34"/>
      <c r="AV327" s="34"/>
      <c r="AW327" s="34"/>
      <c r="AX327" s="34"/>
      <c r="AY327" s="34"/>
      <c r="AZ327" s="34"/>
      <c r="BA327" s="34"/>
      <c r="BB327" s="34"/>
      <c r="BC327" s="34"/>
      <c r="BD327" s="34"/>
      <c r="BE327" s="34"/>
      <c r="BF327" s="34"/>
      <c r="BG327" s="34"/>
      <c r="BH327" s="34"/>
      <c r="BI327" s="34"/>
      <c r="BJ327" s="34"/>
      <c r="BK327" s="34"/>
      <c r="BL327" s="34"/>
      <c r="BM327" s="34"/>
      <c r="BN327" s="34"/>
    </row>
    <row r="328" spans="1:66" s="1" customFormat="1" ht="24.75" customHeight="1" x14ac:dyDescent="0.5">
      <c r="A328" s="46" t="s">
        <v>211</v>
      </c>
      <c r="B328" s="46" t="s">
        <v>4</v>
      </c>
      <c r="C328" s="7" t="s">
        <v>675</v>
      </c>
      <c r="D328" s="58">
        <v>328</v>
      </c>
      <c r="E328" s="18" t="str">
        <f t="shared" si="12"/>
        <v>Pharmacy_Claims_Line+Generic_Drug_Ind</v>
      </c>
      <c r="F328" s="44"/>
      <c r="G328" s="30" t="s">
        <v>784</v>
      </c>
      <c r="H328" s="9" t="s">
        <v>7</v>
      </c>
      <c r="I328" s="7" t="s">
        <v>182</v>
      </c>
      <c r="J328" s="7" t="s">
        <v>573</v>
      </c>
      <c r="K328" s="7" t="s">
        <v>255</v>
      </c>
      <c r="L328" s="7">
        <v>1</v>
      </c>
      <c r="M328" s="34"/>
      <c r="N328" s="34"/>
      <c r="O328" s="34"/>
      <c r="P328" s="34"/>
      <c r="Q328" s="34"/>
      <c r="R328" s="34"/>
      <c r="S328" s="34"/>
      <c r="T328" s="34"/>
      <c r="U328" s="34"/>
      <c r="V328" s="34"/>
      <c r="W328" s="34"/>
      <c r="X328" s="34"/>
      <c r="Y328" s="34"/>
      <c r="Z328" s="34"/>
      <c r="AA328" s="34"/>
      <c r="AB328" s="34"/>
      <c r="AC328" s="34"/>
      <c r="AD328" s="34"/>
      <c r="AE328" s="34"/>
      <c r="AF328" s="34"/>
      <c r="AG328" s="34"/>
      <c r="AH328" s="34"/>
      <c r="AI328" s="34"/>
      <c r="AJ328" s="34"/>
      <c r="AK328" s="34"/>
      <c r="AL328" s="34"/>
      <c r="AM328" s="34"/>
      <c r="AN328" s="34"/>
      <c r="AO328" s="34"/>
      <c r="AP328" s="34"/>
      <c r="AQ328" s="34"/>
      <c r="AR328" s="34"/>
      <c r="AS328" s="34"/>
      <c r="AT328" s="34"/>
      <c r="AU328" s="34"/>
      <c r="AV328" s="34"/>
      <c r="AW328" s="34"/>
      <c r="AX328" s="34"/>
      <c r="AY328" s="34"/>
      <c r="AZ328" s="34"/>
      <c r="BA328" s="34"/>
      <c r="BB328" s="34"/>
      <c r="BC328" s="34"/>
      <c r="BD328" s="34"/>
      <c r="BE328" s="34"/>
      <c r="BF328" s="34"/>
      <c r="BG328" s="34"/>
      <c r="BH328" s="34"/>
      <c r="BI328" s="34"/>
      <c r="BJ328" s="34"/>
      <c r="BK328" s="34"/>
      <c r="BL328" s="34"/>
      <c r="BM328" s="34"/>
      <c r="BN328" s="34"/>
    </row>
    <row r="329" spans="1:66" s="1" customFormat="1" ht="24.75" customHeight="1" x14ac:dyDescent="0.5">
      <c r="A329" s="46" t="s">
        <v>211</v>
      </c>
      <c r="B329" s="46" t="s">
        <v>4</v>
      </c>
      <c r="C329" s="7" t="s">
        <v>93</v>
      </c>
      <c r="D329" s="58">
        <v>329</v>
      </c>
      <c r="E329" s="18" t="str">
        <f t="shared" si="12"/>
        <v>Pharmacy_Claims_Line+Line_No</v>
      </c>
      <c r="F329" s="44" t="str">
        <f t="array" ref="F329">IF(AND($G$303:$G$337=""),"","X")</f>
        <v>X</v>
      </c>
      <c r="G329" s="30" t="s">
        <v>784</v>
      </c>
      <c r="H329" s="9" t="s">
        <v>7</v>
      </c>
      <c r="I329" s="7" t="s">
        <v>6</v>
      </c>
      <c r="J329" s="7" t="s">
        <v>270</v>
      </c>
      <c r="K329" s="7" t="s">
        <v>245</v>
      </c>
      <c r="L329" s="7">
        <v>19</v>
      </c>
      <c r="M329" s="34"/>
      <c r="N329" s="34"/>
      <c r="O329" s="34"/>
      <c r="P329" s="34"/>
      <c r="Q329" s="34"/>
      <c r="R329" s="34"/>
      <c r="S329" s="34"/>
      <c r="T329" s="34"/>
      <c r="U329" s="34"/>
      <c r="V329" s="34"/>
      <c r="W329" s="34"/>
      <c r="X329" s="34"/>
      <c r="Y329" s="34"/>
      <c r="Z329" s="34"/>
      <c r="AA329" s="34"/>
      <c r="AB329" s="34"/>
      <c r="AC329" s="34"/>
      <c r="AD329" s="34"/>
      <c r="AE329" s="34"/>
      <c r="AF329" s="34"/>
      <c r="AG329" s="34"/>
      <c r="AH329" s="34"/>
      <c r="AI329" s="34"/>
      <c r="AJ329" s="34"/>
      <c r="AK329" s="34"/>
      <c r="AL329" s="34"/>
      <c r="AM329" s="34"/>
      <c r="AN329" s="34"/>
      <c r="AO329" s="34"/>
      <c r="AP329" s="34"/>
      <c r="AQ329" s="34"/>
      <c r="AR329" s="34"/>
      <c r="AS329" s="34"/>
      <c r="AT329" s="34"/>
      <c r="AU329" s="34"/>
      <c r="AV329" s="34"/>
      <c r="AW329" s="34"/>
      <c r="AX329" s="34"/>
      <c r="AY329" s="34"/>
      <c r="AZ329" s="34"/>
      <c r="BA329" s="34"/>
      <c r="BB329" s="34"/>
      <c r="BC329" s="34"/>
      <c r="BD329" s="34"/>
      <c r="BE329" s="34"/>
      <c r="BF329" s="34"/>
      <c r="BG329" s="34"/>
      <c r="BH329" s="34"/>
      <c r="BI329" s="34"/>
      <c r="BJ329" s="34"/>
      <c r="BK329" s="34"/>
      <c r="BL329" s="34"/>
      <c r="BM329" s="34"/>
      <c r="BN329" s="34"/>
    </row>
    <row r="330" spans="1:66" s="1" customFormat="1" ht="24.75" customHeight="1" x14ac:dyDescent="0.5">
      <c r="A330" s="46" t="s">
        <v>211</v>
      </c>
      <c r="B330" s="46" t="s">
        <v>4</v>
      </c>
      <c r="C330" s="7" t="s">
        <v>43</v>
      </c>
      <c r="D330" s="58">
        <v>330</v>
      </c>
      <c r="E330" s="18" t="str">
        <f t="shared" si="12"/>
        <v>Pharmacy_Claims_Line+Claim_Status_Cd</v>
      </c>
      <c r="F330" s="44"/>
      <c r="G330" s="30" t="s">
        <v>784</v>
      </c>
      <c r="H330" s="9" t="s">
        <v>7</v>
      </c>
      <c r="I330" s="7" t="s">
        <v>159</v>
      </c>
      <c r="J330" s="7" t="s">
        <v>396</v>
      </c>
      <c r="K330" s="7" t="s">
        <v>244</v>
      </c>
      <c r="L330" s="7">
        <v>2</v>
      </c>
      <c r="M330" s="34"/>
      <c r="N330" s="34"/>
      <c r="O330" s="34"/>
      <c r="P330" s="34"/>
      <c r="Q330" s="34"/>
      <c r="R330" s="34"/>
      <c r="S330" s="34"/>
      <c r="T330" s="34"/>
      <c r="U330" s="34"/>
      <c r="V330" s="34"/>
      <c r="W330" s="34"/>
      <c r="X330" s="34"/>
      <c r="Y330" s="34"/>
      <c r="Z330" s="34"/>
      <c r="AA330" s="34"/>
      <c r="AB330" s="34"/>
      <c r="AC330" s="34"/>
      <c r="AD330" s="34"/>
      <c r="AE330" s="34"/>
      <c r="AF330" s="34"/>
      <c r="AG330" s="34"/>
      <c r="AH330" s="34"/>
      <c r="AI330" s="34"/>
      <c r="AJ330" s="34"/>
      <c r="AK330" s="34"/>
      <c r="AL330" s="34"/>
      <c r="AM330" s="34"/>
      <c r="AN330" s="34"/>
      <c r="AO330" s="34"/>
      <c r="AP330" s="34"/>
      <c r="AQ330" s="34"/>
      <c r="AR330" s="34"/>
      <c r="AS330" s="34"/>
      <c r="AT330" s="34"/>
      <c r="AU330" s="34"/>
      <c r="AV330" s="34"/>
      <c r="AW330" s="34"/>
      <c r="AX330" s="34"/>
      <c r="AY330" s="34"/>
      <c r="AZ330" s="34"/>
      <c r="BA330" s="34"/>
      <c r="BB330" s="34"/>
      <c r="BC330" s="34"/>
      <c r="BD330" s="34"/>
      <c r="BE330" s="34"/>
      <c r="BF330" s="34"/>
      <c r="BG330" s="34"/>
      <c r="BH330" s="34"/>
      <c r="BI330" s="34"/>
      <c r="BJ330" s="34"/>
      <c r="BK330" s="34"/>
      <c r="BL330" s="34"/>
      <c r="BM330" s="34"/>
      <c r="BN330" s="34"/>
    </row>
    <row r="331" spans="1:66" ht="24.75" customHeight="1" x14ac:dyDescent="0.5">
      <c r="A331" s="46" t="s">
        <v>211</v>
      </c>
      <c r="B331" s="46" t="s">
        <v>4</v>
      </c>
      <c r="C331" s="57" t="s">
        <v>186</v>
      </c>
      <c r="D331" s="58">
        <v>331</v>
      </c>
      <c r="E331" s="18" t="str">
        <f t="shared" si="12"/>
        <v>Pharmacy_Claims_Line+Quantity_Dispensed</v>
      </c>
      <c r="F331" s="44"/>
      <c r="G331" s="30" t="s">
        <v>784</v>
      </c>
      <c r="H331" s="9" t="s">
        <v>7</v>
      </c>
      <c r="I331" s="7" t="s">
        <v>187</v>
      </c>
      <c r="J331" s="7" t="s">
        <v>289</v>
      </c>
      <c r="K331" s="7" t="s">
        <v>245</v>
      </c>
      <c r="L331" s="7">
        <v>19</v>
      </c>
    </row>
    <row r="332" spans="1:66" ht="24.75" customHeight="1" x14ac:dyDescent="0.5">
      <c r="A332" s="46" t="s">
        <v>211</v>
      </c>
      <c r="B332" s="46" t="s">
        <v>4</v>
      </c>
      <c r="C332" s="57" t="s">
        <v>188</v>
      </c>
      <c r="D332" s="58">
        <v>332</v>
      </c>
      <c r="E332" s="18" t="str">
        <f t="shared" si="12"/>
        <v>Pharmacy_Claims_Line+Refill_Ind</v>
      </c>
      <c r="F332" s="44"/>
      <c r="G332" s="30" t="s">
        <v>784</v>
      </c>
      <c r="H332" s="9" t="s">
        <v>7</v>
      </c>
      <c r="I332" s="7" t="s">
        <v>189</v>
      </c>
      <c r="J332" s="7" t="s">
        <v>578</v>
      </c>
      <c r="K332" s="7" t="s">
        <v>255</v>
      </c>
      <c r="L332" s="7">
        <v>2</v>
      </c>
    </row>
    <row r="333" spans="1:66" s="1" customFormat="1" ht="24.75" customHeight="1" x14ac:dyDescent="0.5">
      <c r="A333" s="46" t="s">
        <v>211</v>
      </c>
      <c r="B333" s="46" t="s">
        <v>4</v>
      </c>
      <c r="C333" s="57" t="s">
        <v>725</v>
      </c>
      <c r="D333" s="58">
        <v>333</v>
      </c>
      <c r="E333" s="18" t="str">
        <f t="shared" si="12"/>
        <v>Pharmacy_Claims_Line+National_Pharmacy_NPI</v>
      </c>
      <c r="F333" s="44"/>
      <c r="G333" s="30" t="s">
        <v>784</v>
      </c>
      <c r="H333" s="9" t="s">
        <v>7</v>
      </c>
      <c r="I333" s="7" t="s">
        <v>726</v>
      </c>
      <c r="J333" s="7" t="s">
        <v>734</v>
      </c>
      <c r="K333" s="7" t="s">
        <v>244</v>
      </c>
      <c r="L333" s="7">
        <v>20</v>
      </c>
      <c r="M333" s="34"/>
      <c r="N333" s="34"/>
      <c r="O333" s="34"/>
      <c r="P333" s="34"/>
      <c r="Q333" s="34"/>
      <c r="R333" s="34"/>
      <c r="S333" s="34"/>
      <c r="T333" s="34"/>
      <c r="U333" s="34"/>
      <c r="V333" s="34"/>
      <c r="W333" s="34"/>
      <c r="X333" s="34"/>
      <c r="Y333" s="34"/>
      <c r="Z333" s="34"/>
      <c r="AA333" s="34"/>
      <c r="AB333" s="34"/>
      <c r="AC333" s="34"/>
      <c r="AD333" s="34"/>
      <c r="AE333" s="34"/>
      <c r="AF333" s="34"/>
      <c r="AG333" s="34"/>
      <c r="AH333" s="34"/>
      <c r="AI333" s="34"/>
      <c r="AJ333" s="34"/>
      <c r="AK333" s="34"/>
      <c r="AL333" s="34"/>
      <c r="AM333" s="34"/>
      <c r="AN333" s="34"/>
      <c r="AO333" s="34"/>
      <c r="AP333" s="34"/>
      <c r="AQ333" s="34"/>
      <c r="AR333" s="34"/>
      <c r="AS333" s="34"/>
      <c r="AT333" s="34"/>
      <c r="AU333" s="34"/>
      <c r="AV333" s="34"/>
      <c r="AW333" s="34"/>
      <c r="AX333" s="34"/>
      <c r="AY333" s="34"/>
      <c r="AZ333" s="34"/>
      <c r="BA333" s="34"/>
      <c r="BB333" s="34"/>
      <c r="BC333" s="34"/>
      <c r="BD333" s="34"/>
      <c r="BE333" s="34"/>
      <c r="BF333" s="34"/>
      <c r="BG333" s="34"/>
      <c r="BH333" s="34"/>
      <c r="BI333" s="34"/>
      <c r="BJ333" s="34"/>
      <c r="BK333" s="34"/>
      <c r="BL333" s="34"/>
      <c r="BM333" s="34"/>
      <c r="BN333" s="34"/>
    </row>
    <row r="334" spans="1:66" s="1" customFormat="1" ht="24.75" customHeight="1" x14ac:dyDescent="0.5">
      <c r="A334" s="46" t="s">
        <v>211</v>
      </c>
      <c r="B334" s="46" t="s">
        <v>4</v>
      </c>
      <c r="C334" s="57" t="s">
        <v>691</v>
      </c>
      <c r="D334" s="58">
        <v>334</v>
      </c>
      <c r="E334" s="18" t="str">
        <f t="shared" si="12"/>
        <v>Pharmacy_Claims_Line+Claim_Line_Type</v>
      </c>
      <c r="F334" s="44"/>
      <c r="G334" s="30" t="s">
        <v>784</v>
      </c>
      <c r="H334" s="9" t="s">
        <v>7</v>
      </c>
      <c r="I334" s="7" t="s">
        <v>737</v>
      </c>
      <c r="J334" s="45" t="s">
        <v>746</v>
      </c>
      <c r="K334" s="7" t="s">
        <v>255</v>
      </c>
      <c r="L334" s="7">
        <v>1</v>
      </c>
      <c r="M334" s="34"/>
      <c r="N334" s="34"/>
      <c r="O334" s="34"/>
      <c r="P334" s="34"/>
      <c r="Q334" s="34"/>
      <c r="R334" s="34"/>
      <c r="S334" s="34"/>
      <c r="T334" s="34"/>
      <c r="U334" s="34"/>
      <c r="V334" s="34"/>
      <c r="W334" s="34"/>
      <c r="X334" s="34"/>
      <c r="Y334" s="34"/>
      <c r="Z334" s="34"/>
      <c r="AA334" s="34"/>
      <c r="AB334" s="34"/>
      <c r="AC334" s="34"/>
      <c r="AD334" s="34"/>
      <c r="AE334" s="34"/>
      <c r="AF334" s="34"/>
      <c r="AG334" s="34"/>
      <c r="AH334" s="34"/>
      <c r="AI334" s="34"/>
      <c r="AJ334" s="34"/>
      <c r="AK334" s="34"/>
      <c r="AL334" s="34"/>
      <c r="AM334" s="34"/>
      <c r="AN334" s="34"/>
      <c r="AO334" s="34"/>
      <c r="AP334" s="34"/>
      <c r="AQ334" s="34"/>
      <c r="AR334" s="34"/>
      <c r="AS334" s="34"/>
      <c r="AT334" s="34"/>
      <c r="AU334" s="34"/>
      <c r="AV334" s="34"/>
      <c r="AW334" s="34"/>
      <c r="AX334" s="34"/>
      <c r="AY334" s="34"/>
      <c r="AZ334" s="34"/>
      <c r="BA334" s="34"/>
      <c r="BB334" s="34"/>
      <c r="BC334" s="34"/>
      <c r="BD334" s="34"/>
      <c r="BE334" s="34"/>
      <c r="BF334" s="34"/>
      <c r="BG334" s="34"/>
      <c r="BH334" s="34"/>
      <c r="BI334" s="34"/>
      <c r="BJ334" s="34"/>
      <c r="BK334" s="34"/>
      <c r="BL334" s="34"/>
      <c r="BM334" s="34"/>
      <c r="BN334" s="34"/>
    </row>
    <row r="335" spans="1:66" s="1" customFormat="1" ht="24.75" customHeight="1" x14ac:dyDescent="0.5">
      <c r="A335" s="46" t="s">
        <v>211</v>
      </c>
      <c r="B335" s="46" t="s">
        <v>4</v>
      </c>
      <c r="C335" s="57" t="s">
        <v>738</v>
      </c>
      <c r="D335" s="58">
        <v>335</v>
      </c>
      <c r="E335" s="18" t="str">
        <f t="shared" si="12"/>
        <v>Pharmacy_Claims_Line+Formulary_Ind</v>
      </c>
      <c r="F335" s="44"/>
      <c r="G335" s="30" t="s">
        <v>784</v>
      </c>
      <c r="H335" s="9" t="s">
        <v>7</v>
      </c>
      <c r="I335" s="7" t="s">
        <v>739</v>
      </c>
      <c r="J335" s="45" t="s">
        <v>750</v>
      </c>
      <c r="K335" s="7" t="s">
        <v>255</v>
      </c>
      <c r="L335" s="7">
        <v>1</v>
      </c>
      <c r="M335" s="34"/>
      <c r="N335" s="34"/>
      <c r="O335" s="34"/>
      <c r="P335" s="34"/>
      <c r="Q335" s="34"/>
      <c r="R335" s="34"/>
      <c r="S335" s="34"/>
      <c r="T335" s="34"/>
      <c r="U335" s="34"/>
      <c r="V335" s="34"/>
      <c r="W335" s="34"/>
      <c r="X335" s="34"/>
      <c r="Y335" s="34"/>
      <c r="Z335" s="34"/>
      <c r="AA335" s="34"/>
      <c r="AB335" s="34"/>
      <c r="AC335" s="34"/>
      <c r="AD335" s="34"/>
      <c r="AE335" s="34"/>
      <c r="AF335" s="34"/>
      <c r="AG335" s="34"/>
      <c r="AH335" s="34"/>
      <c r="AI335" s="34"/>
      <c r="AJ335" s="34"/>
      <c r="AK335" s="34"/>
      <c r="AL335" s="34"/>
      <c r="AM335" s="34"/>
      <c r="AN335" s="34"/>
      <c r="AO335" s="34"/>
      <c r="AP335" s="34"/>
      <c r="AQ335" s="34"/>
      <c r="AR335" s="34"/>
      <c r="AS335" s="34"/>
      <c r="AT335" s="34"/>
      <c r="AU335" s="34"/>
      <c r="AV335" s="34"/>
      <c r="AW335" s="34"/>
      <c r="AX335" s="34"/>
      <c r="AY335" s="34"/>
      <c r="AZ335" s="34"/>
      <c r="BA335" s="34"/>
      <c r="BB335" s="34"/>
      <c r="BC335" s="34"/>
      <c r="BD335" s="34"/>
      <c r="BE335" s="34"/>
      <c r="BF335" s="34"/>
      <c r="BG335" s="34"/>
      <c r="BH335" s="34"/>
      <c r="BI335" s="34"/>
      <c r="BJ335" s="34"/>
      <c r="BK335" s="34"/>
      <c r="BL335" s="34"/>
      <c r="BM335" s="34"/>
      <c r="BN335" s="34"/>
    </row>
    <row r="336" spans="1:66" s="1" customFormat="1" ht="24.75" customHeight="1" x14ac:dyDescent="0.5">
      <c r="A336" s="46" t="s">
        <v>211</v>
      </c>
      <c r="B336" s="46" t="s">
        <v>4</v>
      </c>
      <c r="C336" s="57" t="s">
        <v>740</v>
      </c>
      <c r="D336" s="58">
        <v>336</v>
      </c>
      <c r="E336" s="18" t="str">
        <f t="shared" si="12"/>
        <v>Pharmacy_Claims_Line+Refill_Number</v>
      </c>
      <c r="F336" s="44"/>
      <c r="G336" s="30" t="s">
        <v>784</v>
      </c>
      <c r="H336" s="9" t="s">
        <v>7</v>
      </c>
      <c r="I336" s="7" t="s">
        <v>741</v>
      </c>
      <c r="J336" s="7" t="s">
        <v>747</v>
      </c>
      <c r="K336" s="7" t="s">
        <v>245</v>
      </c>
      <c r="L336" s="7">
        <v>19</v>
      </c>
      <c r="M336" s="34"/>
      <c r="N336" s="34"/>
      <c r="O336" s="34"/>
      <c r="P336" s="34"/>
      <c r="Q336" s="34"/>
      <c r="R336" s="34"/>
      <c r="S336" s="34"/>
      <c r="T336" s="34"/>
      <c r="U336" s="34"/>
      <c r="V336" s="34"/>
      <c r="W336" s="34"/>
      <c r="X336" s="34"/>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34"/>
      <c r="BC336" s="34"/>
      <c r="BD336" s="34"/>
      <c r="BE336" s="34"/>
      <c r="BF336" s="34"/>
      <c r="BG336" s="34"/>
      <c r="BH336" s="34"/>
      <c r="BI336" s="34"/>
      <c r="BJ336" s="34"/>
      <c r="BK336" s="34"/>
      <c r="BL336" s="34"/>
      <c r="BM336" s="34"/>
      <c r="BN336" s="34"/>
    </row>
    <row r="337" spans="1:66" s="1" customFormat="1" ht="24.75" customHeight="1" x14ac:dyDescent="0.5">
      <c r="A337" s="46" t="s">
        <v>211</v>
      </c>
      <c r="B337" s="46" t="s">
        <v>4</v>
      </c>
      <c r="C337" s="57" t="s">
        <v>742</v>
      </c>
      <c r="D337" s="58">
        <v>337</v>
      </c>
      <c r="E337" s="18" t="str">
        <f t="shared" si="12"/>
        <v>Pharmacy_Claims_Line+Specialty_Drug_Ind</v>
      </c>
      <c r="F337" s="44"/>
      <c r="G337" s="30" t="s">
        <v>784</v>
      </c>
      <c r="H337" s="9" t="s">
        <v>7</v>
      </c>
      <c r="I337" s="7" t="s">
        <v>743</v>
      </c>
      <c r="J337" s="45" t="s">
        <v>748</v>
      </c>
      <c r="K337" s="7" t="s">
        <v>255</v>
      </c>
      <c r="L337" s="7">
        <v>1</v>
      </c>
      <c r="M337" s="34"/>
      <c r="N337" s="34"/>
      <c r="O337" s="34"/>
      <c r="P337" s="34"/>
      <c r="Q337" s="34"/>
      <c r="R337" s="34"/>
      <c r="S337" s="34"/>
      <c r="T337" s="34"/>
      <c r="U337" s="34"/>
      <c r="V337" s="34"/>
      <c r="W337" s="34"/>
      <c r="X337" s="34"/>
      <c r="Y337" s="34"/>
      <c r="Z337" s="34"/>
      <c r="AA337" s="34"/>
      <c r="AB337" s="34"/>
      <c r="AC337" s="34"/>
      <c r="AD337" s="34"/>
      <c r="AE337" s="34"/>
      <c r="AF337" s="34"/>
      <c r="AG337" s="34"/>
      <c r="AH337" s="34"/>
      <c r="AI337" s="34"/>
      <c r="AJ337" s="34"/>
      <c r="AK337" s="34"/>
      <c r="AL337" s="34"/>
      <c r="AM337" s="34"/>
      <c r="AN337" s="34"/>
      <c r="AO337" s="34"/>
      <c r="AP337" s="34"/>
      <c r="AQ337" s="34"/>
      <c r="AR337" s="34"/>
      <c r="AS337" s="34"/>
      <c r="AT337" s="34"/>
      <c r="AU337" s="34"/>
      <c r="AV337" s="34"/>
      <c r="AW337" s="34"/>
      <c r="AX337" s="34"/>
      <c r="AY337" s="34"/>
      <c r="AZ337" s="34"/>
      <c r="BA337" s="34"/>
      <c r="BB337" s="34"/>
      <c r="BC337" s="34"/>
      <c r="BD337" s="34"/>
      <c r="BE337" s="34"/>
      <c r="BF337" s="34"/>
      <c r="BG337" s="34"/>
      <c r="BH337" s="34"/>
      <c r="BI337" s="34"/>
      <c r="BJ337" s="34"/>
      <c r="BK337" s="34"/>
      <c r="BL337" s="34"/>
      <c r="BM337" s="34"/>
      <c r="BN337" s="34"/>
    </row>
    <row r="338" spans="1:66" s="1" customFormat="1" ht="24.75" customHeight="1" x14ac:dyDescent="0.5">
      <c r="A338" s="47" t="s">
        <v>359</v>
      </c>
      <c r="B338" s="47" t="s">
        <v>11</v>
      </c>
      <c r="C338" s="57" t="s">
        <v>39</v>
      </c>
      <c r="D338" s="58">
        <v>338</v>
      </c>
      <c r="E338" s="18" t="str">
        <f t="shared" si="12"/>
        <v>Dental_Claims_Header+Billing_Provider_Composite_ID</v>
      </c>
      <c r="F338" s="44" t="str">
        <f t="array" ref="F338">IF(AND($G$338:$G$382=""),"","X")</f>
        <v/>
      </c>
      <c r="G338" s="30"/>
      <c r="H338" s="9" t="s">
        <v>7</v>
      </c>
      <c r="I338" s="7" t="s">
        <v>6</v>
      </c>
      <c r="J338" s="7" t="s">
        <v>402</v>
      </c>
      <c r="K338" s="7" t="s">
        <v>245</v>
      </c>
      <c r="L338" s="7">
        <v>19</v>
      </c>
      <c r="M338" s="34"/>
      <c r="N338" s="34"/>
      <c r="O338" s="34"/>
      <c r="P338" s="34"/>
      <c r="Q338" s="34"/>
      <c r="R338" s="34"/>
      <c r="S338" s="34"/>
      <c r="T338" s="34"/>
      <c r="U338" s="34"/>
      <c r="V338" s="34"/>
      <c r="W338" s="34"/>
      <c r="X338" s="34"/>
      <c r="Y338" s="34"/>
      <c r="Z338" s="34"/>
      <c r="AA338" s="34"/>
      <c r="AB338" s="34"/>
      <c r="AC338" s="34"/>
      <c r="AD338" s="34"/>
      <c r="AE338" s="34"/>
      <c r="AF338" s="34"/>
      <c r="AG338" s="34"/>
      <c r="AH338" s="34"/>
      <c r="AI338" s="34"/>
      <c r="AJ338" s="34"/>
      <c r="AK338" s="34"/>
      <c r="AL338" s="34"/>
      <c r="AM338" s="34"/>
      <c r="AN338" s="34"/>
      <c r="AO338" s="34"/>
      <c r="AP338" s="34"/>
      <c r="AQ338" s="34"/>
      <c r="AR338" s="34"/>
      <c r="AS338" s="34"/>
      <c r="AT338" s="34"/>
      <c r="AU338" s="34"/>
      <c r="AV338" s="34"/>
      <c r="AW338" s="34"/>
      <c r="AX338" s="34"/>
      <c r="AY338" s="34"/>
      <c r="AZ338" s="34"/>
      <c r="BA338" s="34"/>
      <c r="BB338" s="34"/>
      <c r="BC338" s="34"/>
      <c r="BD338" s="34"/>
      <c r="BE338" s="34"/>
      <c r="BF338" s="34"/>
      <c r="BG338" s="34"/>
      <c r="BH338" s="34"/>
      <c r="BI338" s="34"/>
      <c r="BJ338" s="34"/>
      <c r="BK338" s="34"/>
      <c r="BL338" s="34"/>
      <c r="BM338" s="34"/>
      <c r="BN338" s="34"/>
    </row>
    <row r="339" spans="1:66" s="1" customFormat="1" ht="24.75" customHeight="1" x14ac:dyDescent="0.5">
      <c r="A339" s="46" t="s">
        <v>359</v>
      </c>
      <c r="B339" s="46" t="s">
        <v>11</v>
      </c>
      <c r="C339" s="57" t="s">
        <v>19</v>
      </c>
      <c r="D339" s="58">
        <v>339</v>
      </c>
      <c r="E339" s="18" t="str">
        <f t="shared" si="12"/>
        <v>Dental_Claims_Header+Claim_ID</v>
      </c>
      <c r="F339" s="44" t="str">
        <f t="array" ref="F339">IF(AND($G$338:$G$382=""),"","X")</f>
        <v/>
      </c>
      <c r="G339" s="30"/>
      <c r="H339" s="9" t="s">
        <v>7</v>
      </c>
      <c r="I339" s="7" t="s">
        <v>6</v>
      </c>
      <c r="J339" s="7" t="s">
        <v>511</v>
      </c>
      <c r="K339" s="7" t="s">
        <v>245</v>
      </c>
      <c r="L339" s="7">
        <v>19</v>
      </c>
      <c r="M339" s="34"/>
      <c r="N339" s="34"/>
      <c r="O339" s="34"/>
      <c r="P339" s="34"/>
      <c r="Q339" s="34"/>
      <c r="R339" s="34"/>
      <c r="S339" s="34"/>
      <c r="T339" s="34"/>
      <c r="U339" s="34"/>
      <c r="V339" s="34"/>
      <c r="W339" s="34"/>
      <c r="X339" s="34"/>
      <c r="Y339" s="34"/>
      <c r="Z339" s="34"/>
      <c r="AA339" s="34"/>
      <c r="AB339" s="34"/>
      <c r="AC339" s="34"/>
      <c r="AD339" s="34"/>
      <c r="AE339" s="34"/>
      <c r="AF339" s="34"/>
      <c r="AG339" s="34"/>
      <c r="AH339" s="34"/>
      <c r="AI339" s="34"/>
      <c r="AJ339" s="34"/>
      <c r="AK339" s="34"/>
      <c r="AL339" s="34"/>
      <c r="AM339" s="34"/>
      <c r="AN339" s="34"/>
      <c r="AO339" s="34"/>
      <c r="AP339" s="34"/>
      <c r="AQ339" s="34"/>
      <c r="AR339" s="34"/>
      <c r="AS339" s="34"/>
      <c r="AT339" s="34"/>
      <c r="AU339" s="34"/>
      <c r="AV339" s="34"/>
      <c r="AW339" s="34"/>
      <c r="AX339" s="34"/>
      <c r="AY339" s="34"/>
      <c r="AZ339" s="34"/>
      <c r="BA339" s="34"/>
      <c r="BB339" s="34"/>
      <c r="BC339" s="34"/>
      <c r="BD339" s="34"/>
      <c r="BE339" s="34"/>
      <c r="BF339" s="34"/>
      <c r="BG339" s="34"/>
      <c r="BH339" s="34"/>
      <c r="BI339" s="34"/>
      <c r="BJ339" s="34"/>
      <c r="BK339" s="34"/>
      <c r="BL339" s="34"/>
      <c r="BM339" s="34"/>
      <c r="BN339" s="34"/>
    </row>
    <row r="340" spans="1:66" s="1" customFormat="1" ht="24.75" customHeight="1" x14ac:dyDescent="0.5">
      <c r="A340" s="46" t="s">
        <v>359</v>
      </c>
      <c r="B340" s="46" t="s">
        <v>11</v>
      </c>
      <c r="C340" s="57" t="s">
        <v>72</v>
      </c>
      <c r="D340" s="58">
        <v>340</v>
      </c>
      <c r="E340" s="18" t="str">
        <f t="shared" si="12"/>
        <v>Dental_Claims_Header+Member_Composite_ID</v>
      </c>
      <c r="F340" s="44" t="str">
        <f t="array" ref="F340">IF(AND($G$338:$G$382=""),"","X")</f>
        <v/>
      </c>
      <c r="G340" s="30"/>
      <c r="H340" s="9" t="s">
        <v>7</v>
      </c>
      <c r="I340" s="7" t="s">
        <v>6</v>
      </c>
      <c r="J340" s="7" t="s">
        <v>550</v>
      </c>
      <c r="K340" s="7" t="s">
        <v>245</v>
      </c>
      <c r="L340" s="7">
        <v>19</v>
      </c>
      <c r="M340" s="34"/>
      <c r="N340" s="34"/>
      <c r="O340" s="34"/>
      <c r="P340" s="34"/>
      <c r="Q340" s="34"/>
      <c r="R340" s="34"/>
      <c r="S340" s="34"/>
      <c r="T340" s="34"/>
      <c r="U340" s="34"/>
      <c r="V340" s="34"/>
      <c r="W340" s="34"/>
      <c r="X340" s="34"/>
      <c r="Y340" s="34"/>
      <c r="Z340" s="34"/>
      <c r="AA340" s="34"/>
      <c r="AB340" s="34"/>
      <c r="AC340" s="34"/>
      <c r="AD340" s="34"/>
      <c r="AE340" s="34"/>
      <c r="AF340" s="34"/>
      <c r="AG340" s="34"/>
      <c r="AH340" s="34"/>
      <c r="AI340" s="34"/>
      <c r="AJ340" s="34"/>
      <c r="AK340" s="34"/>
      <c r="AL340" s="34"/>
      <c r="AM340" s="34"/>
      <c r="AN340" s="34"/>
      <c r="AO340" s="34"/>
      <c r="AP340" s="34"/>
      <c r="AQ340" s="34"/>
      <c r="AR340" s="34"/>
      <c r="AS340" s="34"/>
      <c r="AT340" s="34"/>
      <c r="AU340" s="34"/>
      <c r="AV340" s="34"/>
      <c r="AW340" s="34"/>
      <c r="AX340" s="34"/>
      <c r="AY340" s="34"/>
      <c r="AZ340" s="34"/>
      <c r="BA340" s="34"/>
      <c r="BB340" s="34"/>
      <c r="BC340" s="34"/>
      <c r="BD340" s="34"/>
      <c r="BE340" s="34"/>
      <c r="BF340" s="34"/>
      <c r="BG340" s="34"/>
      <c r="BH340" s="34"/>
      <c r="BI340" s="34"/>
      <c r="BJ340" s="34"/>
      <c r="BK340" s="34"/>
      <c r="BL340" s="34"/>
      <c r="BM340" s="34"/>
      <c r="BN340" s="34"/>
    </row>
    <row r="341" spans="1:66" s="1" customFormat="1" ht="24.75" customHeight="1" x14ac:dyDescent="0.5">
      <c r="A341" s="46" t="s">
        <v>359</v>
      </c>
      <c r="B341" s="46" t="s">
        <v>11</v>
      </c>
      <c r="C341" s="57" t="s">
        <v>74</v>
      </c>
      <c r="D341" s="58">
        <v>341</v>
      </c>
      <c r="E341" s="18" t="str">
        <f t="shared" si="12"/>
        <v>Dental_Claims_Header+Member_ID</v>
      </c>
      <c r="F341" s="44" t="str">
        <f t="array" ref="F341">IF(AND($G$338:$G$382=""),"","X")</f>
        <v/>
      </c>
      <c r="G341" s="30"/>
      <c r="H341" s="9" t="s">
        <v>7</v>
      </c>
      <c r="I341" s="7" t="s">
        <v>75</v>
      </c>
      <c r="J341" s="7" t="s">
        <v>551</v>
      </c>
      <c r="K341" s="7" t="s">
        <v>245</v>
      </c>
      <c r="L341" s="7">
        <v>19</v>
      </c>
      <c r="M341" s="34"/>
      <c r="N341" s="34"/>
      <c r="O341" s="34"/>
      <c r="P341" s="34"/>
      <c r="Q341" s="34"/>
      <c r="R341" s="34"/>
      <c r="S341" s="34"/>
      <c r="T341" s="34"/>
      <c r="U341" s="34"/>
      <c r="V341" s="34"/>
      <c r="W341" s="34"/>
      <c r="X341" s="34"/>
      <c r="Y341" s="34"/>
      <c r="Z341" s="34"/>
      <c r="AA341" s="34"/>
      <c r="AB341" s="34"/>
      <c r="AC341" s="34"/>
      <c r="AD341" s="34"/>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34"/>
      <c r="BC341" s="34"/>
      <c r="BD341" s="34"/>
      <c r="BE341" s="34"/>
      <c r="BF341" s="34"/>
      <c r="BG341" s="34"/>
      <c r="BH341" s="34"/>
      <c r="BI341" s="34"/>
      <c r="BJ341" s="34"/>
      <c r="BK341" s="34"/>
      <c r="BL341" s="34"/>
      <c r="BM341" s="34"/>
      <c r="BN341" s="34"/>
    </row>
    <row r="342" spans="1:66" s="1" customFormat="1" ht="24.75" customHeight="1" x14ac:dyDescent="0.5">
      <c r="A342" s="46" t="s">
        <v>359</v>
      </c>
      <c r="B342" s="47" t="s">
        <v>545</v>
      </c>
      <c r="C342" s="57" t="s">
        <v>62</v>
      </c>
      <c r="D342" s="58">
        <v>342</v>
      </c>
      <c r="E342" s="18" t="str">
        <f t="shared" si="12"/>
        <v>Dental_Claims_Header+ICD_Primary_Procedure_Cd</v>
      </c>
      <c r="F342" s="44"/>
      <c r="G342" s="30"/>
      <c r="H342" s="9" t="s">
        <v>7</v>
      </c>
      <c r="I342" s="7" t="s">
        <v>63</v>
      </c>
      <c r="J342" s="7" t="s">
        <v>265</v>
      </c>
      <c r="K342" s="7" t="s">
        <v>244</v>
      </c>
      <c r="L342" s="7">
        <v>7</v>
      </c>
      <c r="M342" s="34"/>
      <c r="N342" s="34"/>
      <c r="O342" s="34"/>
      <c r="P342" s="34"/>
      <c r="Q342" s="34"/>
      <c r="R342" s="34"/>
      <c r="S342" s="34"/>
      <c r="T342" s="34"/>
      <c r="U342" s="34"/>
      <c r="V342" s="34"/>
      <c r="W342" s="34"/>
      <c r="X342" s="34"/>
      <c r="Y342" s="34"/>
      <c r="Z342" s="34"/>
      <c r="AA342" s="34"/>
      <c r="AB342" s="34"/>
      <c r="AC342" s="34"/>
      <c r="AD342" s="34"/>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34"/>
      <c r="BC342" s="34"/>
      <c r="BD342" s="34"/>
      <c r="BE342" s="34"/>
      <c r="BF342" s="34"/>
      <c r="BG342" s="34"/>
      <c r="BH342" s="34"/>
      <c r="BI342" s="34"/>
      <c r="BJ342" s="34"/>
      <c r="BK342" s="34"/>
      <c r="BL342" s="34"/>
      <c r="BM342" s="34"/>
      <c r="BN342" s="34"/>
    </row>
    <row r="343" spans="1:66" s="1" customFormat="1" ht="24.75" customHeight="1" x14ac:dyDescent="0.5">
      <c r="A343" s="46" t="s">
        <v>359</v>
      </c>
      <c r="B343" s="46" t="s">
        <v>545</v>
      </c>
      <c r="C343" s="57" t="s">
        <v>213</v>
      </c>
      <c r="D343" s="58">
        <v>343</v>
      </c>
      <c r="E343" s="18" t="str">
        <f t="shared" si="12"/>
        <v>Dental_Claims_Header+ICD_Vers_Flag</v>
      </c>
      <c r="F343" s="44" t="str">
        <f>IF(AND(G342="",G344=""),"","X")</f>
        <v/>
      </c>
      <c r="G343" s="30"/>
      <c r="H343" s="9" t="s">
        <v>7</v>
      </c>
      <c r="I343" s="7"/>
      <c r="J343" s="7" t="s">
        <v>577</v>
      </c>
      <c r="K343" s="7" t="s">
        <v>244</v>
      </c>
      <c r="L343" s="7">
        <v>1</v>
      </c>
      <c r="M343" s="34"/>
      <c r="N343" s="34"/>
      <c r="O343" s="34"/>
      <c r="P343" s="34"/>
      <c r="Q343" s="34"/>
      <c r="R343" s="34"/>
      <c r="S343" s="34"/>
      <c r="T343" s="34"/>
      <c r="U343" s="34"/>
      <c r="V343" s="34"/>
      <c r="W343" s="34"/>
      <c r="X343" s="34"/>
      <c r="Y343" s="34"/>
      <c r="Z343" s="34"/>
      <c r="AA343" s="34"/>
      <c r="AB343" s="34"/>
      <c r="AC343" s="34"/>
      <c r="AD343" s="34"/>
      <c r="AE343" s="34"/>
      <c r="AF343" s="34"/>
      <c r="AG343" s="34"/>
      <c r="AH343" s="34"/>
      <c r="AI343" s="34"/>
      <c r="AJ343" s="34"/>
      <c r="AK343" s="34"/>
      <c r="AL343" s="34"/>
      <c r="AM343" s="34"/>
      <c r="AN343" s="34"/>
      <c r="AO343" s="34"/>
      <c r="AP343" s="34"/>
      <c r="AQ343" s="34"/>
      <c r="AR343" s="34"/>
      <c r="AS343" s="34"/>
      <c r="AT343" s="34"/>
      <c r="AU343" s="34"/>
      <c r="AV343" s="34"/>
      <c r="AW343" s="34"/>
      <c r="AX343" s="34"/>
      <c r="AY343" s="34"/>
      <c r="AZ343" s="34"/>
      <c r="BA343" s="34"/>
      <c r="BB343" s="34"/>
      <c r="BC343" s="34"/>
      <c r="BD343" s="34"/>
      <c r="BE343" s="34"/>
      <c r="BF343" s="34"/>
      <c r="BG343" s="34"/>
      <c r="BH343" s="34"/>
      <c r="BI343" s="34"/>
      <c r="BJ343" s="34"/>
      <c r="BK343" s="34"/>
      <c r="BL343" s="34"/>
      <c r="BM343" s="34"/>
      <c r="BN343" s="34"/>
    </row>
    <row r="344" spans="1:66" s="1" customFormat="1" ht="24.75" customHeight="1" x14ac:dyDescent="0.5">
      <c r="A344" s="46" t="s">
        <v>359</v>
      </c>
      <c r="B344" s="46" t="s">
        <v>20</v>
      </c>
      <c r="C344" s="57" t="s">
        <v>83</v>
      </c>
      <c r="D344" s="58">
        <v>344</v>
      </c>
      <c r="E344" s="18" t="str">
        <f t="shared" si="12"/>
        <v>Dental_Claims_Header+Principal_Diagnosis_Cd</v>
      </c>
      <c r="F344" s="44"/>
      <c r="G344" s="30"/>
      <c r="H344" s="9" t="s">
        <v>7</v>
      </c>
      <c r="I344" s="7" t="s">
        <v>84</v>
      </c>
      <c r="J344" s="7" t="s">
        <v>264</v>
      </c>
      <c r="K344" s="7" t="s">
        <v>244</v>
      </c>
      <c r="L344" s="7">
        <v>7</v>
      </c>
      <c r="M344" s="34"/>
      <c r="N344" s="34"/>
      <c r="O344" s="34"/>
      <c r="P344" s="34"/>
      <c r="Q344" s="34"/>
      <c r="R344" s="34"/>
      <c r="S344" s="34"/>
      <c r="T344" s="34"/>
      <c r="U344" s="34"/>
      <c r="V344" s="34"/>
      <c r="W344" s="34"/>
      <c r="X344" s="34"/>
      <c r="Y344" s="34"/>
      <c r="Z344" s="34"/>
      <c r="AA344" s="34"/>
      <c r="AB344" s="34"/>
      <c r="AC344" s="34"/>
      <c r="AD344" s="34"/>
      <c r="AE344" s="34"/>
      <c r="AF344" s="34"/>
      <c r="AG344" s="34"/>
      <c r="AH344" s="34"/>
      <c r="AI344" s="34"/>
      <c r="AJ344" s="34"/>
      <c r="AK344" s="34"/>
      <c r="AL344" s="34"/>
      <c r="AM344" s="34"/>
      <c r="AN344" s="34"/>
      <c r="AO344" s="34"/>
      <c r="AP344" s="34"/>
      <c r="AQ344" s="34"/>
      <c r="AR344" s="34"/>
      <c r="AS344" s="34"/>
      <c r="AT344" s="34"/>
      <c r="AU344" s="34"/>
      <c r="AV344" s="34"/>
      <c r="AW344" s="34"/>
      <c r="AX344" s="34"/>
      <c r="AY344" s="34"/>
      <c r="AZ344" s="34"/>
      <c r="BA344" s="34"/>
      <c r="BB344" s="34"/>
      <c r="BC344" s="34"/>
      <c r="BD344" s="34"/>
      <c r="BE344" s="34"/>
      <c r="BF344" s="34"/>
      <c r="BG344" s="34"/>
      <c r="BH344" s="34"/>
      <c r="BI344" s="34"/>
      <c r="BJ344" s="34"/>
      <c r="BK344" s="34"/>
      <c r="BL344" s="34"/>
      <c r="BM344" s="34"/>
      <c r="BN344" s="34"/>
    </row>
    <row r="345" spans="1:66" s="1" customFormat="1" ht="24.75" customHeight="1" x14ac:dyDescent="0.5">
      <c r="A345" s="46" t="s">
        <v>359</v>
      </c>
      <c r="B345" s="46" t="s">
        <v>16</v>
      </c>
      <c r="C345" s="57" t="s">
        <v>77</v>
      </c>
      <c r="D345" s="58">
        <v>345</v>
      </c>
      <c r="E345" s="18" t="str">
        <f t="shared" si="12"/>
        <v>Dental_Claims_Header+Paid_Dt</v>
      </c>
      <c r="F345" s="44"/>
      <c r="G345" s="30"/>
      <c r="H345" s="9" t="s">
        <v>5</v>
      </c>
      <c r="I345" s="7"/>
      <c r="J345" s="7" t="s">
        <v>377</v>
      </c>
      <c r="K345" s="7" t="s">
        <v>16</v>
      </c>
      <c r="L345" s="7">
        <v>10</v>
      </c>
      <c r="M345" s="34"/>
      <c r="N345" s="34"/>
      <c r="O345" s="34"/>
      <c r="P345" s="34"/>
      <c r="Q345" s="34"/>
      <c r="R345" s="34"/>
      <c r="S345" s="34"/>
      <c r="T345" s="34"/>
      <c r="U345" s="34"/>
      <c r="V345" s="34"/>
      <c r="W345" s="34"/>
      <c r="X345" s="34"/>
      <c r="Y345" s="34"/>
      <c r="Z345" s="34"/>
      <c r="AA345" s="34"/>
      <c r="AB345" s="34"/>
      <c r="AC345" s="34"/>
      <c r="AD345" s="34"/>
      <c r="AE345" s="34"/>
      <c r="AF345" s="34"/>
      <c r="AG345" s="34"/>
      <c r="AH345" s="34"/>
      <c r="AI345" s="34"/>
      <c r="AJ345" s="34"/>
      <c r="AK345" s="34"/>
      <c r="AL345" s="34"/>
      <c r="AM345" s="34"/>
      <c r="AN345" s="34"/>
      <c r="AO345" s="34"/>
      <c r="AP345" s="34"/>
      <c r="AQ345" s="34"/>
      <c r="AR345" s="34"/>
      <c r="AS345" s="34"/>
      <c r="AT345" s="34"/>
      <c r="AU345" s="34"/>
      <c r="AV345" s="34"/>
      <c r="AW345" s="34"/>
      <c r="AX345" s="34"/>
      <c r="AY345" s="34"/>
      <c r="AZ345" s="34"/>
      <c r="BA345" s="34"/>
      <c r="BB345" s="34"/>
      <c r="BC345" s="34"/>
      <c r="BD345" s="34"/>
      <c r="BE345" s="34"/>
      <c r="BF345" s="34"/>
      <c r="BG345" s="34"/>
      <c r="BH345" s="34"/>
      <c r="BI345" s="34"/>
      <c r="BJ345" s="34"/>
      <c r="BK345" s="34"/>
      <c r="BL345" s="34"/>
      <c r="BM345" s="34"/>
      <c r="BN345" s="34"/>
    </row>
    <row r="346" spans="1:66" s="1" customFormat="1" ht="24.75" customHeight="1" x14ac:dyDescent="0.5">
      <c r="A346" s="46" t="s">
        <v>359</v>
      </c>
      <c r="B346" s="46" t="s">
        <v>16</v>
      </c>
      <c r="C346" s="57" t="s">
        <v>232</v>
      </c>
      <c r="D346" s="58">
        <v>346</v>
      </c>
      <c r="E346" s="18" t="str">
        <f t="shared" si="12"/>
        <v>Dental_Claims_Header+Paid_Dt_Day</v>
      </c>
      <c r="F346" s="44"/>
      <c r="G346" s="30"/>
      <c r="H346" s="9" t="s">
        <v>5</v>
      </c>
      <c r="I346" s="7" t="s">
        <v>236</v>
      </c>
      <c r="J346" s="7" t="s">
        <v>378</v>
      </c>
      <c r="K346" s="7" t="s">
        <v>246</v>
      </c>
      <c r="L346" s="7">
        <v>18</v>
      </c>
      <c r="M346" s="34"/>
      <c r="N346" s="34"/>
      <c r="O346" s="34"/>
      <c r="P346" s="34"/>
      <c r="Q346" s="34"/>
      <c r="R346" s="34"/>
      <c r="S346" s="34"/>
      <c r="T346" s="34"/>
      <c r="U346" s="34"/>
      <c r="V346" s="34"/>
      <c r="W346" s="34"/>
      <c r="X346" s="34"/>
      <c r="Y346" s="34"/>
      <c r="Z346" s="34"/>
      <c r="AA346" s="34"/>
      <c r="AB346" s="34"/>
      <c r="AC346" s="34"/>
      <c r="AD346" s="34"/>
      <c r="AE346" s="34"/>
      <c r="AF346" s="34"/>
      <c r="AG346" s="34"/>
      <c r="AH346" s="34"/>
      <c r="AI346" s="34"/>
      <c r="AJ346" s="34"/>
      <c r="AK346" s="34"/>
      <c r="AL346" s="34"/>
      <c r="AM346" s="34"/>
      <c r="AN346" s="34"/>
      <c r="AO346" s="34"/>
      <c r="AP346" s="34"/>
      <c r="AQ346" s="34"/>
      <c r="AR346" s="34"/>
      <c r="AS346" s="34"/>
      <c r="AT346" s="34"/>
      <c r="AU346" s="34"/>
      <c r="AV346" s="34"/>
      <c r="AW346" s="34"/>
      <c r="AX346" s="34"/>
      <c r="AY346" s="34"/>
      <c r="AZ346" s="34"/>
      <c r="BA346" s="34"/>
      <c r="BB346" s="34"/>
      <c r="BC346" s="34"/>
      <c r="BD346" s="34"/>
      <c r="BE346" s="34"/>
      <c r="BF346" s="34"/>
      <c r="BG346" s="34"/>
      <c r="BH346" s="34"/>
      <c r="BI346" s="34"/>
      <c r="BJ346" s="34"/>
      <c r="BK346" s="34"/>
      <c r="BL346" s="34"/>
      <c r="BM346" s="34"/>
      <c r="BN346" s="34"/>
    </row>
    <row r="347" spans="1:66" s="1" customFormat="1" ht="24.75" customHeight="1" x14ac:dyDescent="0.5">
      <c r="A347" s="46" t="s">
        <v>359</v>
      </c>
      <c r="B347" s="46" t="s">
        <v>16</v>
      </c>
      <c r="C347" s="57" t="s">
        <v>233</v>
      </c>
      <c r="D347" s="58">
        <v>347</v>
      </c>
      <c r="E347" s="18" t="str">
        <f t="shared" si="12"/>
        <v>Dental_Claims_Header+Paid_Dt_Month</v>
      </c>
      <c r="F347" s="44"/>
      <c r="G347" s="30"/>
      <c r="H347" s="9" t="s">
        <v>5</v>
      </c>
      <c r="I347" s="7" t="s">
        <v>236</v>
      </c>
      <c r="J347" s="7" t="s">
        <v>379</v>
      </c>
      <c r="K347" s="7" t="s">
        <v>246</v>
      </c>
      <c r="L347" s="7">
        <v>18</v>
      </c>
      <c r="M347" s="34"/>
      <c r="N347" s="34"/>
      <c r="O347" s="34"/>
      <c r="P347" s="34"/>
      <c r="Q347" s="34"/>
      <c r="R347" s="34"/>
      <c r="S347" s="34"/>
      <c r="T347" s="34"/>
      <c r="U347" s="34"/>
      <c r="V347" s="34"/>
      <c r="W347" s="34"/>
      <c r="X347" s="34"/>
      <c r="Y347" s="34"/>
      <c r="Z347" s="34"/>
      <c r="AA347" s="34"/>
      <c r="AB347" s="34"/>
      <c r="AC347" s="34"/>
      <c r="AD347" s="34"/>
      <c r="AE347" s="34"/>
      <c r="AF347" s="34"/>
      <c r="AG347" s="34"/>
      <c r="AH347" s="34"/>
      <c r="AI347" s="34"/>
      <c r="AJ347" s="34"/>
      <c r="AK347" s="34"/>
      <c r="AL347" s="34"/>
      <c r="AM347" s="34"/>
      <c r="AN347" s="34"/>
      <c r="AO347" s="34"/>
      <c r="AP347" s="34"/>
      <c r="AQ347" s="34"/>
      <c r="AR347" s="34"/>
      <c r="AS347" s="34"/>
      <c r="AT347" s="34"/>
      <c r="AU347" s="34"/>
      <c r="AV347" s="34"/>
      <c r="AW347" s="34"/>
      <c r="AX347" s="34"/>
      <c r="AY347" s="34"/>
      <c r="AZ347" s="34"/>
      <c r="BA347" s="34"/>
      <c r="BB347" s="34"/>
      <c r="BC347" s="34"/>
      <c r="BD347" s="34"/>
      <c r="BE347" s="34"/>
      <c r="BF347" s="34"/>
      <c r="BG347" s="34"/>
      <c r="BH347" s="34"/>
      <c r="BI347" s="34"/>
      <c r="BJ347" s="34"/>
      <c r="BK347" s="34"/>
      <c r="BL347" s="34"/>
      <c r="BM347" s="34"/>
      <c r="BN347" s="34"/>
    </row>
    <row r="348" spans="1:66" s="1" customFormat="1" ht="24.75" customHeight="1" x14ac:dyDescent="0.5">
      <c r="A348" s="46" t="s">
        <v>359</v>
      </c>
      <c r="B348" s="46" t="s">
        <v>16</v>
      </c>
      <c r="C348" s="57" t="s">
        <v>234</v>
      </c>
      <c r="D348" s="58">
        <v>348</v>
      </c>
      <c r="E348" s="18" t="str">
        <f t="shared" si="12"/>
        <v>Dental_Claims_Header+Paid_Dt_Year</v>
      </c>
      <c r="F348" s="44"/>
      <c r="G348" s="30"/>
      <c r="H348" s="9" t="s">
        <v>7</v>
      </c>
      <c r="I348" s="7" t="s">
        <v>236</v>
      </c>
      <c r="J348" s="7" t="s">
        <v>380</v>
      </c>
      <c r="K348" s="7" t="s">
        <v>246</v>
      </c>
      <c r="L348" s="7">
        <v>18</v>
      </c>
      <c r="M348" s="34"/>
      <c r="N348" s="34"/>
      <c r="O348" s="34"/>
      <c r="P348" s="34"/>
      <c r="Q348" s="34"/>
      <c r="R348" s="34"/>
      <c r="S348" s="34"/>
      <c r="T348" s="34"/>
      <c r="U348" s="34"/>
      <c r="V348" s="34"/>
      <c r="W348" s="34"/>
      <c r="X348" s="34"/>
      <c r="Y348" s="34"/>
      <c r="Z348" s="34"/>
      <c r="AA348" s="34"/>
      <c r="AB348" s="34"/>
      <c r="AC348" s="34"/>
      <c r="AD348" s="34"/>
      <c r="AE348" s="34"/>
      <c r="AF348" s="34"/>
      <c r="AG348" s="34"/>
      <c r="AH348" s="34"/>
      <c r="AI348" s="34"/>
      <c r="AJ348" s="34"/>
      <c r="AK348" s="34"/>
      <c r="AL348" s="34"/>
      <c r="AM348" s="34"/>
      <c r="AN348" s="34"/>
      <c r="AO348" s="34"/>
      <c r="AP348" s="34"/>
      <c r="AQ348" s="34"/>
      <c r="AR348" s="34"/>
      <c r="AS348" s="34"/>
      <c r="AT348" s="34"/>
      <c r="AU348" s="34"/>
      <c r="AV348" s="34"/>
      <c r="AW348" s="34"/>
      <c r="AX348" s="34"/>
      <c r="AY348" s="34"/>
      <c r="AZ348" s="34"/>
      <c r="BA348" s="34"/>
      <c r="BB348" s="34"/>
      <c r="BC348" s="34"/>
      <c r="BD348" s="34"/>
      <c r="BE348" s="34"/>
      <c r="BF348" s="34"/>
      <c r="BG348" s="34"/>
      <c r="BH348" s="34"/>
      <c r="BI348" s="34"/>
      <c r="BJ348" s="34"/>
      <c r="BK348" s="34"/>
      <c r="BL348" s="34"/>
      <c r="BM348" s="34"/>
      <c r="BN348" s="34"/>
    </row>
    <row r="349" spans="1:66" s="1" customFormat="1" ht="24.75" customHeight="1" x14ac:dyDescent="0.5">
      <c r="A349" s="46" t="s">
        <v>359</v>
      </c>
      <c r="B349" s="46" t="s">
        <v>16</v>
      </c>
      <c r="C349" s="57" t="s">
        <v>85</v>
      </c>
      <c r="D349" s="58">
        <v>349</v>
      </c>
      <c r="E349" s="18" t="str">
        <f t="shared" si="12"/>
        <v>Dental_Claims_Header+Service_End_Dt</v>
      </c>
      <c r="F349" s="44"/>
      <c r="G349" s="30"/>
      <c r="H349" s="9" t="s">
        <v>5</v>
      </c>
      <c r="I349" s="7"/>
      <c r="J349" s="7" t="s">
        <v>381</v>
      </c>
      <c r="K349" s="7" t="s">
        <v>16</v>
      </c>
      <c r="L349" s="7">
        <v>10</v>
      </c>
      <c r="M349" s="34"/>
      <c r="N349" s="34"/>
      <c r="O349" s="34"/>
      <c r="P349" s="34"/>
      <c r="Q349" s="34"/>
      <c r="R349" s="34"/>
      <c r="S349" s="34"/>
      <c r="T349" s="34"/>
      <c r="U349" s="34"/>
      <c r="V349" s="34"/>
      <c r="W349" s="34"/>
      <c r="X349" s="34"/>
      <c r="Y349" s="34"/>
      <c r="Z349" s="34"/>
      <c r="AA349" s="34"/>
      <c r="AB349" s="34"/>
      <c r="AC349" s="34"/>
      <c r="AD349" s="34"/>
      <c r="AE349" s="34"/>
      <c r="AF349" s="34"/>
      <c r="AG349" s="34"/>
      <c r="AH349" s="34"/>
      <c r="AI349" s="34"/>
      <c r="AJ349" s="34"/>
      <c r="AK349" s="34"/>
      <c r="AL349" s="34"/>
      <c r="AM349" s="34"/>
      <c r="AN349" s="34"/>
      <c r="AO349" s="34"/>
      <c r="AP349" s="34"/>
      <c r="AQ349" s="34"/>
      <c r="AR349" s="34"/>
      <c r="AS349" s="34"/>
      <c r="AT349" s="34"/>
      <c r="AU349" s="34"/>
      <c r="AV349" s="34"/>
      <c r="AW349" s="34"/>
      <c r="AX349" s="34"/>
      <c r="AY349" s="34"/>
      <c r="AZ349" s="34"/>
      <c r="BA349" s="34"/>
      <c r="BB349" s="34"/>
      <c r="BC349" s="34"/>
      <c r="BD349" s="34"/>
      <c r="BE349" s="34"/>
      <c r="BF349" s="34"/>
      <c r="BG349" s="34"/>
      <c r="BH349" s="34"/>
      <c r="BI349" s="34"/>
      <c r="BJ349" s="34"/>
      <c r="BK349" s="34"/>
      <c r="BL349" s="34"/>
      <c r="BM349" s="34"/>
      <c r="BN349" s="34"/>
    </row>
    <row r="350" spans="1:66" s="1" customFormat="1" ht="24.75" customHeight="1" x14ac:dyDescent="0.5">
      <c r="A350" s="46" t="s">
        <v>359</v>
      </c>
      <c r="B350" s="46" t="s">
        <v>16</v>
      </c>
      <c r="C350" s="57" t="s">
        <v>217</v>
      </c>
      <c r="D350" s="58">
        <v>350</v>
      </c>
      <c r="E350" s="18" t="str">
        <f t="shared" si="12"/>
        <v>Dental_Claims_Header+Service_End_Dt_Day</v>
      </c>
      <c r="F350" s="44"/>
      <c r="G350" s="30"/>
      <c r="H350" s="9" t="s">
        <v>5</v>
      </c>
      <c r="I350" s="7" t="s">
        <v>237</v>
      </c>
      <c r="J350" s="7" t="s">
        <v>382</v>
      </c>
      <c r="K350" s="7" t="s">
        <v>246</v>
      </c>
      <c r="L350" s="7">
        <v>18</v>
      </c>
      <c r="M350" s="34"/>
      <c r="N350" s="34"/>
      <c r="O350" s="34"/>
      <c r="P350" s="34"/>
      <c r="Q350" s="34"/>
      <c r="R350" s="34"/>
      <c r="S350" s="34"/>
      <c r="T350" s="34"/>
      <c r="U350" s="34"/>
      <c r="V350" s="34"/>
      <c r="W350" s="34"/>
      <c r="X350" s="34"/>
      <c r="Y350" s="34"/>
      <c r="Z350" s="34"/>
      <c r="AA350" s="34"/>
      <c r="AB350" s="34"/>
      <c r="AC350" s="34"/>
      <c r="AD350" s="34"/>
      <c r="AE350" s="34"/>
      <c r="AF350" s="34"/>
      <c r="AG350" s="34"/>
      <c r="AH350" s="34"/>
      <c r="AI350" s="34"/>
      <c r="AJ350" s="34"/>
      <c r="AK350" s="34"/>
      <c r="AL350" s="34"/>
      <c r="AM350" s="34"/>
      <c r="AN350" s="34"/>
      <c r="AO350" s="34"/>
      <c r="AP350" s="34"/>
      <c r="AQ350" s="34"/>
      <c r="AR350" s="34"/>
      <c r="AS350" s="34"/>
      <c r="AT350" s="34"/>
      <c r="AU350" s="34"/>
      <c r="AV350" s="34"/>
      <c r="AW350" s="34"/>
      <c r="AX350" s="34"/>
      <c r="AY350" s="34"/>
      <c r="AZ350" s="34"/>
      <c r="BA350" s="34"/>
      <c r="BB350" s="34"/>
      <c r="BC350" s="34"/>
      <c r="BD350" s="34"/>
      <c r="BE350" s="34"/>
      <c r="BF350" s="34"/>
      <c r="BG350" s="34"/>
      <c r="BH350" s="34"/>
      <c r="BI350" s="34"/>
      <c r="BJ350" s="34"/>
      <c r="BK350" s="34"/>
      <c r="BL350" s="34"/>
      <c r="BM350" s="34"/>
      <c r="BN350" s="34"/>
    </row>
    <row r="351" spans="1:66" s="1" customFormat="1" ht="24.75" customHeight="1" x14ac:dyDescent="0.5">
      <c r="A351" s="46" t="s">
        <v>359</v>
      </c>
      <c r="B351" s="46" t="s">
        <v>16</v>
      </c>
      <c r="C351" s="57" t="s">
        <v>218</v>
      </c>
      <c r="D351" s="58">
        <v>351</v>
      </c>
      <c r="E351" s="18" t="str">
        <f t="shared" si="12"/>
        <v>Dental_Claims_Header+Service_End_Dt_Month</v>
      </c>
      <c r="F351" s="44"/>
      <c r="G351" s="30"/>
      <c r="H351" s="9" t="s">
        <v>5</v>
      </c>
      <c r="I351" s="7" t="s">
        <v>237</v>
      </c>
      <c r="J351" s="7" t="s">
        <v>383</v>
      </c>
      <c r="K351" s="7" t="s">
        <v>246</v>
      </c>
      <c r="L351" s="7">
        <v>18</v>
      </c>
      <c r="M351" s="34"/>
      <c r="N351" s="34"/>
      <c r="O351" s="34"/>
      <c r="P351" s="34"/>
      <c r="Q351" s="34"/>
      <c r="R351" s="34"/>
      <c r="S351" s="34"/>
      <c r="T351" s="34"/>
      <c r="U351" s="34"/>
      <c r="V351" s="34"/>
      <c r="W351" s="34"/>
      <c r="X351" s="34"/>
      <c r="Y351" s="34"/>
      <c r="Z351" s="34"/>
      <c r="AA351" s="34"/>
      <c r="AB351" s="34"/>
      <c r="AC351" s="34"/>
      <c r="AD351" s="34"/>
      <c r="AE351" s="34"/>
      <c r="AF351" s="34"/>
      <c r="AG351" s="34"/>
      <c r="AH351" s="34"/>
      <c r="AI351" s="34"/>
      <c r="AJ351" s="34"/>
      <c r="AK351" s="34"/>
      <c r="AL351" s="34"/>
      <c r="AM351" s="34"/>
      <c r="AN351" s="34"/>
      <c r="AO351" s="34"/>
      <c r="AP351" s="34"/>
      <c r="AQ351" s="34"/>
      <c r="AR351" s="34"/>
      <c r="AS351" s="34"/>
      <c r="AT351" s="34"/>
      <c r="AU351" s="34"/>
      <c r="AV351" s="34"/>
      <c r="AW351" s="34"/>
      <c r="AX351" s="34"/>
      <c r="AY351" s="34"/>
      <c r="AZ351" s="34"/>
      <c r="BA351" s="34"/>
      <c r="BB351" s="34"/>
      <c r="BC351" s="34"/>
      <c r="BD351" s="34"/>
      <c r="BE351" s="34"/>
      <c r="BF351" s="34"/>
      <c r="BG351" s="34"/>
      <c r="BH351" s="34"/>
      <c r="BI351" s="34"/>
      <c r="BJ351" s="34"/>
      <c r="BK351" s="34"/>
      <c r="BL351" s="34"/>
      <c r="BM351" s="34"/>
      <c r="BN351" s="34"/>
    </row>
    <row r="352" spans="1:66" s="1" customFormat="1" ht="24.75" customHeight="1" x14ac:dyDescent="0.5">
      <c r="A352" s="46" t="s">
        <v>359</v>
      </c>
      <c r="B352" s="46" t="s">
        <v>16</v>
      </c>
      <c r="C352" s="57" t="s">
        <v>219</v>
      </c>
      <c r="D352" s="58">
        <v>352</v>
      </c>
      <c r="E352" s="18" t="str">
        <f t="shared" si="12"/>
        <v>Dental_Claims_Header+Service_End_Dt_Year</v>
      </c>
      <c r="F352" s="44"/>
      <c r="G352" s="30"/>
      <c r="H352" s="9" t="s">
        <v>7</v>
      </c>
      <c r="I352" s="7" t="s">
        <v>237</v>
      </c>
      <c r="J352" s="7" t="s">
        <v>384</v>
      </c>
      <c r="K352" s="7" t="s">
        <v>246</v>
      </c>
      <c r="L352" s="7">
        <v>18</v>
      </c>
      <c r="M352" s="34"/>
      <c r="N352" s="34"/>
      <c r="O352" s="34"/>
      <c r="P352" s="34"/>
      <c r="Q352" s="34"/>
      <c r="R352" s="34"/>
      <c r="S352" s="34"/>
      <c r="T352" s="34"/>
      <c r="U352" s="34"/>
      <c r="V352" s="34"/>
      <c r="W352" s="34"/>
      <c r="X352" s="34"/>
      <c r="Y352" s="34"/>
      <c r="Z352" s="34"/>
      <c r="AA352" s="34"/>
      <c r="AB352" s="34"/>
      <c r="AC352" s="34"/>
      <c r="AD352" s="34"/>
      <c r="AE352" s="34"/>
      <c r="AF352" s="34"/>
      <c r="AG352" s="34"/>
      <c r="AH352" s="34"/>
      <c r="AI352" s="34"/>
      <c r="AJ352" s="34"/>
      <c r="AK352" s="34"/>
      <c r="AL352" s="34"/>
      <c r="AM352" s="34"/>
      <c r="AN352" s="34"/>
      <c r="AO352" s="34"/>
      <c r="AP352" s="34"/>
      <c r="AQ352" s="34"/>
      <c r="AR352" s="34"/>
      <c r="AS352" s="34"/>
      <c r="AT352" s="34"/>
      <c r="AU352" s="34"/>
      <c r="AV352" s="34"/>
      <c r="AW352" s="34"/>
      <c r="AX352" s="34"/>
      <c r="AY352" s="34"/>
      <c r="AZ352" s="34"/>
      <c r="BA352" s="34"/>
      <c r="BB352" s="34"/>
      <c r="BC352" s="34"/>
      <c r="BD352" s="34"/>
      <c r="BE352" s="34"/>
      <c r="BF352" s="34"/>
      <c r="BG352" s="34"/>
      <c r="BH352" s="34"/>
      <c r="BI352" s="34"/>
      <c r="BJ352" s="34"/>
      <c r="BK352" s="34"/>
      <c r="BL352" s="34"/>
      <c r="BM352" s="34"/>
      <c r="BN352" s="34"/>
    </row>
    <row r="353" spans="1:66" s="1" customFormat="1" ht="24.75" customHeight="1" x14ac:dyDescent="0.5">
      <c r="A353" s="46" t="s">
        <v>359</v>
      </c>
      <c r="B353" s="46" t="s">
        <v>16</v>
      </c>
      <c r="C353" s="57" t="s">
        <v>86</v>
      </c>
      <c r="D353" s="58">
        <v>353</v>
      </c>
      <c r="E353" s="18" t="str">
        <f t="shared" si="12"/>
        <v>Dental_Claims_Header+Service_Start_Dt</v>
      </c>
      <c r="F353" s="44"/>
      <c r="G353" s="30"/>
      <c r="H353" s="9" t="s">
        <v>5</v>
      </c>
      <c r="I353" s="7"/>
      <c r="J353" s="7" t="s">
        <v>385</v>
      </c>
      <c r="K353" s="7" t="s">
        <v>16</v>
      </c>
      <c r="L353" s="7">
        <v>10</v>
      </c>
      <c r="M353" s="34"/>
      <c r="N353" s="34"/>
      <c r="O353" s="34"/>
      <c r="P353" s="34"/>
      <c r="Q353" s="34"/>
      <c r="R353" s="34"/>
      <c r="S353" s="34"/>
      <c r="T353" s="34"/>
      <c r="U353" s="34"/>
      <c r="V353" s="34"/>
      <c r="W353" s="34"/>
      <c r="X353" s="34"/>
      <c r="Y353" s="34"/>
      <c r="Z353" s="34"/>
      <c r="AA353" s="34"/>
      <c r="AB353" s="34"/>
      <c r="AC353" s="34"/>
      <c r="AD353" s="34"/>
      <c r="AE353" s="34"/>
      <c r="AF353" s="34"/>
      <c r="AG353" s="34"/>
      <c r="AH353" s="34"/>
      <c r="AI353" s="34"/>
      <c r="AJ353" s="34"/>
      <c r="AK353" s="34"/>
      <c r="AL353" s="34"/>
      <c r="AM353" s="34"/>
      <c r="AN353" s="34"/>
      <c r="AO353" s="34"/>
      <c r="AP353" s="34"/>
      <c r="AQ353" s="34"/>
      <c r="AR353" s="34"/>
      <c r="AS353" s="34"/>
      <c r="AT353" s="34"/>
      <c r="AU353" s="34"/>
      <c r="AV353" s="34"/>
      <c r="AW353" s="34"/>
      <c r="AX353" s="34"/>
      <c r="AY353" s="34"/>
      <c r="AZ353" s="34"/>
      <c r="BA353" s="34"/>
      <c r="BB353" s="34"/>
      <c r="BC353" s="34"/>
      <c r="BD353" s="34"/>
      <c r="BE353" s="34"/>
      <c r="BF353" s="34"/>
      <c r="BG353" s="34"/>
      <c r="BH353" s="34"/>
      <c r="BI353" s="34"/>
      <c r="BJ353" s="34"/>
      <c r="BK353" s="34"/>
      <c r="BL353" s="34"/>
      <c r="BM353" s="34"/>
      <c r="BN353" s="34"/>
    </row>
    <row r="354" spans="1:66" s="1" customFormat="1" ht="24.75" customHeight="1" x14ac:dyDescent="0.5">
      <c r="A354" s="46" t="s">
        <v>359</v>
      </c>
      <c r="B354" s="46" t="s">
        <v>16</v>
      </c>
      <c r="C354" s="57" t="s">
        <v>220</v>
      </c>
      <c r="D354" s="58">
        <v>354</v>
      </c>
      <c r="E354" s="18" t="str">
        <f t="shared" si="12"/>
        <v>Dental_Claims_Header+Service_Start_Dt_Day</v>
      </c>
      <c r="F354" s="44"/>
      <c r="G354" s="30"/>
      <c r="H354" s="9" t="s">
        <v>5</v>
      </c>
      <c r="I354" s="7" t="s">
        <v>238</v>
      </c>
      <c r="J354" s="7" t="s">
        <v>386</v>
      </c>
      <c r="K354" s="7" t="s">
        <v>246</v>
      </c>
      <c r="L354" s="7">
        <v>18</v>
      </c>
      <c r="M354" s="34"/>
      <c r="N354" s="34"/>
      <c r="O354" s="34"/>
      <c r="P354" s="34"/>
      <c r="Q354" s="34"/>
      <c r="R354" s="34"/>
      <c r="S354" s="34"/>
      <c r="T354" s="34"/>
      <c r="U354" s="34"/>
      <c r="V354" s="34"/>
      <c r="W354" s="34"/>
      <c r="X354" s="34"/>
      <c r="Y354" s="34"/>
      <c r="Z354" s="34"/>
      <c r="AA354" s="34"/>
      <c r="AB354" s="34"/>
      <c r="AC354" s="34"/>
      <c r="AD354" s="34"/>
      <c r="AE354" s="34"/>
      <c r="AF354" s="34"/>
      <c r="AG354" s="34"/>
      <c r="AH354" s="34"/>
      <c r="AI354" s="34"/>
      <c r="AJ354" s="34"/>
      <c r="AK354" s="34"/>
      <c r="AL354" s="34"/>
      <c r="AM354" s="34"/>
      <c r="AN354" s="34"/>
      <c r="AO354" s="34"/>
      <c r="AP354" s="34"/>
      <c r="AQ354" s="34"/>
      <c r="AR354" s="34"/>
      <c r="AS354" s="34"/>
      <c r="AT354" s="34"/>
      <c r="AU354" s="34"/>
      <c r="AV354" s="34"/>
      <c r="AW354" s="34"/>
      <c r="AX354" s="34"/>
      <c r="AY354" s="34"/>
      <c r="AZ354" s="34"/>
      <c r="BA354" s="34"/>
      <c r="BB354" s="34"/>
      <c r="BC354" s="34"/>
      <c r="BD354" s="34"/>
      <c r="BE354" s="34"/>
      <c r="BF354" s="34"/>
      <c r="BG354" s="34"/>
      <c r="BH354" s="34"/>
      <c r="BI354" s="34"/>
      <c r="BJ354" s="34"/>
      <c r="BK354" s="34"/>
      <c r="BL354" s="34"/>
      <c r="BM354" s="34"/>
      <c r="BN354" s="34"/>
    </row>
    <row r="355" spans="1:66" s="1" customFormat="1" ht="24.75" customHeight="1" x14ac:dyDescent="0.5">
      <c r="A355" s="46" t="s">
        <v>359</v>
      </c>
      <c r="B355" s="46" t="s">
        <v>16</v>
      </c>
      <c r="C355" s="57" t="s">
        <v>221</v>
      </c>
      <c r="D355" s="58">
        <v>355</v>
      </c>
      <c r="E355" s="18" t="str">
        <f t="shared" si="12"/>
        <v>Dental_Claims_Header+Service_Start_Dt_Month</v>
      </c>
      <c r="F355" s="44"/>
      <c r="G355" s="30"/>
      <c r="H355" s="9" t="s">
        <v>5</v>
      </c>
      <c r="I355" s="7" t="s">
        <v>238</v>
      </c>
      <c r="J355" s="7" t="s">
        <v>387</v>
      </c>
      <c r="K355" s="7" t="s">
        <v>246</v>
      </c>
      <c r="L355" s="7">
        <v>18</v>
      </c>
      <c r="M355" s="34"/>
      <c r="N355" s="34"/>
      <c r="O355" s="34"/>
      <c r="P355" s="34"/>
      <c r="Q355" s="34"/>
      <c r="R355" s="34"/>
      <c r="S355" s="34"/>
      <c r="T355" s="34"/>
      <c r="U355" s="34"/>
      <c r="V355" s="34"/>
      <c r="W355" s="34"/>
      <c r="X355" s="34"/>
      <c r="Y355" s="34"/>
      <c r="Z355" s="34"/>
      <c r="AA355" s="34"/>
      <c r="AB355" s="34"/>
      <c r="AC355" s="34"/>
      <c r="AD355" s="34"/>
      <c r="AE355" s="34"/>
      <c r="AF355" s="34"/>
      <c r="AG355" s="34"/>
      <c r="AH355" s="34"/>
      <c r="AI355" s="34"/>
      <c r="AJ355" s="34"/>
      <c r="AK355" s="34"/>
      <c r="AL355" s="34"/>
      <c r="AM355" s="34"/>
      <c r="AN355" s="34"/>
      <c r="AO355" s="34"/>
      <c r="AP355" s="34"/>
      <c r="AQ355" s="34"/>
      <c r="AR355" s="34"/>
      <c r="AS355" s="34"/>
      <c r="AT355" s="34"/>
      <c r="AU355" s="34"/>
      <c r="AV355" s="34"/>
      <c r="AW355" s="34"/>
      <c r="AX355" s="34"/>
      <c r="AY355" s="34"/>
      <c r="AZ355" s="34"/>
      <c r="BA355" s="34"/>
      <c r="BB355" s="34"/>
      <c r="BC355" s="34"/>
      <c r="BD355" s="34"/>
      <c r="BE355" s="34"/>
      <c r="BF355" s="34"/>
      <c r="BG355" s="34"/>
      <c r="BH355" s="34"/>
      <c r="BI355" s="34"/>
      <c r="BJ355" s="34"/>
      <c r="BK355" s="34"/>
      <c r="BL355" s="34"/>
      <c r="BM355" s="34"/>
      <c r="BN355" s="34"/>
    </row>
    <row r="356" spans="1:66" s="1" customFormat="1" ht="24.75" customHeight="1" x14ac:dyDescent="0.5">
      <c r="A356" s="46" t="s">
        <v>359</v>
      </c>
      <c r="B356" s="46" t="s">
        <v>16</v>
      </c>
      <c r="C356" s="57" t="s">
        <v>222</v>
      </c>
      <c r="D356" s="58">
        <v>356</v>
      </c>
      <c r="E356" s="18" t="str">
        <f t="shared" ref="E356:E387" si="13">A356&amp;"+"&amp;C356</f>
        <v>Dental_Claims_Header+Service_Start_Dt_Year</v>
      </c>
      <c r="F356" s="44"/>
      <c r="G356" s="30"/>
      <c r="H356" s="9" t="s">
        <v>7</v>
      </c>
      <c r="I356" s="7" t="s">
        <v>238</v>
      </c>
      <c r="J356" s="7" t="s">
        <v>388</v>
      </c>
      <c r="K356" s="7" t="s">
        <v>246</v>
      </c>
      <c r="L356" s="7">
        <v>18</v>
      </c>
      <c r="M356" s="34"/>
      <c r="N356" s="34"/>
      <c r="O356" s="34"/>
      <c r="P356" s="34"/>
      <c r="Q356" s="34"/>
      <c r="R356" s="34"/>
      <c r="S356" s="34"/>
      <c r="T356" s="34"/>
      <c r="U356" s="34"/>
      <c r="V356" s="34"/>
      <c r="W356" s="34"/>
      <c r="X356" s="34"/>
      <c r="Y356" s="34"/>
      <c r="Z356" s="34"/>
      <c r="AA356" s="34"/>
      <c r="AB356" s="34"/>
      <c r="AC356" s="34"/>
      <c r="AD356" s="34"/>
      <c r="AE356" s="34"/>
      <c r="AF356" s="34"/>
      <c r="AG356" s="34"/>
      <c r="AH356" s="34"/>
      <c r="AI356" s="34"/>
      <c r="AJ356" s="34"/>
      <c r="AK356" s="34"/>
      <c r="AL356" s="34"/>
      <c r="AM356" s="34"/>
      <c r="AN356" s="34"/>
      <c r="AO356" s="34"/>
      <c r="AP356" s="34"/>
      <c r="AQ356" s="34"/>
      <c r="AR356" s="34"/>
      <c r="AS356" s="34"/>
      <c r="AT356" s="34"/>
      <c r="AU356" s="34"/>
      <c r="AV356" s="34"/>
      <c r="AW356" s="34"/>
      <c r="AX356" s="34"/>
      <c r="AY356" s="34"/>
      <c r="AZ356" s="34"/>
      <c r="BA356" s="34"/>
      <c r="BB356" s="34"/>
      <c r="BC356" s="34"/>
      <c r="BD356" s="34"/>
      <c r="BE356" s="34"/>
      <c r="BF356" s="34"/>
      <c r="BG356" s="34"/>
      <c r="BH356" s="34"/>
      <c r="BI356" s="34"/>
      <c r="BJ356" s="34"/>
      <c r="BK356" s="34"/>
      <c r="BL356" s="34"/>
      <c r="BM356" s="34"/>
      <c r="BN356" s="34"/>
    </row>
    <row r="357" spans="1:66" s="1" customFormat="1" ht="24.75" customHeight="1" x14ac:dyDescent="0.5">
      <c r="A357" s="46" t="s">
        <v>359</v>
      </c>
      <c r="B357" s="47" t="s">
        <v>34</v>
      </c>
      <c r="C357" s="57" t="s">
        <v>35</v>
      </c>
      <c r="D357" s="58">
        <v>357</v>
      </c>
      <c r="E357" s="18" t="str">
        <f t="shared" si="13"/>
        <v>Dental_Claims_Header+Allowed_Amt</v>
      </c>
      <c r="F357" s="44"/>
      <c r="G357" s="30"/>
      <c r="H357" s="9" t="s">
        <v>7</v>
      </c>
      <c r="I357" s="7" t="s">
        <v>372</v>
      </c>
      <c r="J357" s="7" t="s">
        <v>389</v>
      </c>
      <c r="K357" s="7" t="s">
        <v>246</v>
      </c>
      <c r="L357" s="7">
        <v>18</v>
      </c>
      <c r="M357" s="34"/>
      <c r="N357" s="34"/>
      <c r="O357" s="34"/>
      <c r="P357" s="34"/>
      <c r="Q357" s="34"/>
      <c r="R357" s="34"/>
      <c r="S357" s="34"/>
      <c r="T357" s="34"/>
      <c r="U357" s="34"/>
      <c r="V357" s="34"/>
      <c r="W357" s="34"/>
      <c r="X357" s="34"/>
      <c r="Y357" s="34"/>
      <c r="Z357" s="34"/>
      <c r="AA357" s="34"/>
      <c r="AB357" s="34"/>
      <c r="AC357" s="34"/>
      <c r="AD357" s="34"/>
      <c r="AE357" s="34"/>
      <c r="AF357" s="34"/>
      <c r="AG357" s="34"/>
      <c r="AH357" s="34"/>
      <c r="AI357" s="34"/>
      <c r="AJ357" s="34"/>
      <c r="AK357" s="34"/>
      <c r="AL357" s="34"/>
      <c r="AM357" s="34"/>
      <c r="AN357" s="34"/>
      <c r="AO357" s="34"/>
      <c r="AP357" s="34"/>
      <c r="AQ357" s="34"/>
      <c r="AR357" s="34"/>
      <c r="AS357" s="34"/>
      <c r="AT357" s="34"/>
      <c r="AU357" s="34"/>
      <c r="AV357" s="34"/>
      <c r="AW357" s="34"/>
      <c r="AX357" s="34"/>
      <c r="AY357" s="34"/>
      <c r="AZ357" s="34"/>
      <c r="BA357" s="34"/>
      <c r="BB357" s="34"/>
      <c r="BC357" s="34"/>
      <c r="BD357" s="34"/>
      <c r="BE357" s="34"/>
      <c r="BF357" s="34"/>
      <c r="BG357" s="34"/>
      <c r="BH357" s="34"/>
      <c r="BI357" s="34"/>
      <c r="BJ357" s="34"/>
      <c r="BK357" s="34"/>
      <c r="BL357" s="34"/>
      <c r="BM357" s="34"/>
      <c r="BN357" s="34"/>
    </row>
    <row r="358" spans="1:66" s="1" customFormat="1" ht="24.75" customHeight="1" x14ac:dyDescent="0.5">
      <c r="A358" s="46" t="s">
        <v>359</v>
      </c>
      <c r="B358" s="46" t="s">
        <v>34</v>
      </c>
      <c r="C358" s="57" t="s">
        <v>41</v>
      </c>
      <c r="D358" s="58">
        <v>358</v>
      </c>
      <c r="E358" s="18" t="str">
        <f t="shared" si="13"/>
        <v>Dental_Claims_Header+Charge_Amt</v>
      </c>
      <c r="F358" s="44"/>
      <c r="G358" s="30"/>
      <c r="H358" s="9" t="s">
        <v>7</v>
      </c>
      <c r="I358" s="7" t="s">
        <v>42</v>
      </c>
      <c r="J358" s="7" t="s">
        <v>258</v>
      </c>
      <c r="K358" s="7" t="s">
        <v>246</v>
      </c>
      <c r="L358" s="7">
        <v>18</v>
      </c>
      <c r="M358" s="34"/>
      <c r="N358" s="34"/>
      <c r="O358" s="34"/>
      <c r="P358" s="34"/>
      <c r="Q358" s="34"/>
      <c r="R358" s="34"/>
      <c r="S358" s="34"/>
      <c r="T358" s="34"/>
      <c r="U358" s="34"/>
      <c r="V358" s="34"/>
      <c r="W358" s="34"/>
      <c r="X358" s="34"/>
      <c r="Y358" s="34"/>
      <c r="Z358" s="34"/>
      <c r="AA358" s="34"/>
      <c r="AB358" s="34"/>
      <c r="AC358" s="34"/>
      <c r="AD358" s="34"/>
      <c r="AE358" s="34"/>
      <c r="AF358" s="34"/>
      <c r="AG358" s="34"/>
      <c r="AH358" s="34"/>
      <c r="AI358" s="34"/>
      <c r="AJ358" s="34"/>
      <c r="AK358" s="34"/>
      <c r="AL358" s="34"/>
      <c r="AM358" s="34"/>
      <c r="AN358" s="34"/>
      <c r="AO358" s="34"/>
      <c r="AP358" s="34"/>
      <c r="AQ358" s="34"/>
      <c r="AR358" s="34"/>
      <c r="AS358" s="34"/>
      <c r="AT358" s="34"/>
      <c r="AU358" s="34"/>
      <c r="AV358" s="34"/>
      <c r="AW358" s="34"/>
      <c r="AX358" s="34"/>
      <c r="AY358" s="34"/>
      <c r="AZ358" s="34"/>
      <c r="BA358" s="34"/>
      <c r="BB358" s="34"/>
      <c r="BC358" s="34"/>
      <c r="BD358" s="34"/>
      <c r="BE358" s="34"/>
      <c r="BF358" s="34"/>
      <c r="BG358" s="34"/>
      <c r="BH358" s="34"/>
      <c r="BI358" s="34"/>
      <c r="BJ358" s="34"/>
      <c r="BK358" s="34"/>
      <c r="BL358" s="34"/>
      <c r="BM358" s="34"/>
      <c r="BN358" s="34"/>
    </row>
    <row r="359" spans="1:66" s="1" customFormat="1" ht="24.75" customHeight="1" x14ac:dyDescent="0.5">
      <c r="A359" s="46" t="s">
        <v>359</v>
      </c>
      <c r="B359" s="46" t="s">
        <v>34</v>
      </c>
      <c r="C359" s="57" t="s">
        <v>47</v>
      </c>
      <c r="D359" s="58">
        <v>359</v>
      </c>
      <c r="E359" s="18" t="str">
        <f t="shared" si="13"/>
        <v>Dental_Claims_Header+Coinsurance_Amt</v>
      </c>
      <c r="F359" s="44"/>
      <c r="G359" s="30"/>
      <c r="H359" s="9" t="s">
        <v>564</v>
      </c>
      <c r="I359" s="7" t="s">
        <v>48</v>
      </c>
      <c r="J359" s="7" t="s">
        <v>266</v>
      </c>
      <c r="K359" s="7" t="s">
        <v>246</v>
      </c>
      <c r="L359" s="7">
        <v>18</v>
      </c>
      <c r="M359" s="34"/>
      <c r="N359" s="34"/>
      <c r="O359" s="34"/>
      <c r="P359" s="34"/>
      <c r="Q359" s="34"/>
      <c r="R359" s="34"/>
      <c r="S359" s="34"/>
      <c r="T359" s="34"/>
      <c r="U359" s="34"/>
      <c r="V359" s="34"/>
      <c r="W359" s="34"/>
      <c r="X359" s="34"/>
      <c r="Y359" s="34"/>
      <c r="Z359" s="34"/>
      <c r="AA359" s="34"/>
      <c r="AB359" s="34"/>
      <c r="AC359" s="34"/>
      <c r="AD359" s="34"/>
      <c r="AE359" s="34"/>
      <c r="AF359" s="34"/>
      <c r="AG359" s="34"/>
      <c r="AH359" s="34"/>
      <c r="AI359" s="34"/>
      <c r="AJ359" s="34"/>
      <c r="AK359" s="34"/>
      <c r="AL359" s="34"/>
      <c r="AM359" s="34"/>
      <c r="AN359" s="34"/>
      <c r="AO359" s="34"/>
      <c r="AP359" s="34"/>
      <c r="AQ359" s="34"/>
      <c r="AR359" s="34"/>
      <c r="AS359" s="34"/>
      <c r="AT359" s="34"/>
      <c r="AU359" s="34"/>
      <c r="AV359" s="34"/>
      <c r="AW359" s="34"/>
      <c r="AX359" s="34"/>
      <c r="AY359" s="34"/>
      <c r="AZ359" s="34"/>
      <c r="BA359" s="34"/>
      <c r="BB359" s="34"/>
      <c r="BC359" s="34"/>
      <c r="BD359" s="34"/>
      <c r="BE359" s="34"/>
      <c r="BF359" s="34"/>
      <c r="BG359" s="34"/>
      <c r="BH359" s="34"/>
      <c r="BI359" s="34"/>
      <c r="BJ359" s="34"/>
      <c r="BK359" s="34"/>
      <c r="BL359" s="34"/>
      <c r="BM359" s="34"/>
      <c r="BN359" s="34"/>
    </row>
    <row r="360" spans="1:66" s="1" customFormat="1" ht="24.75" customHeight="1" x14ac:dyDescent="0.5">
      <c r="A360" s="46" t="s">
        <v>359</v>
      </c>
      <c r="B360" s="46" t="s">
        <v>34</v>
      </c>
      <c r="C360" s="57" t="s">
        <v>49</v>
      </c>
      <c r="D360" s="58">
        <v>360</v>
      </c>
      <c r="E360" s="18" t="str">
        <f t="shared" si="13"/>
        <v>Dental_Claims_Header+Copay_Amt</v>
      </c>
      <c r="F360" s="44"/>
      <c r="G360" s="30"/>
      <c r="H360" s="9" t="s">
        <v>564</v>
      </c>
      <c r="I360" s="7" t="s">
        <v>50</v>
      </c>
      <c r="J360" s="7" t="s">
        <v>259</v>
      </c>
      <c r="K360" s="7" t="s">
        <v>246</v>
      </c>
      <c r="L360" s="7">
        <v>18</v>
      </c>
      <c r="M360" s="34"/>
      <c r="N360" s="34"/>
      <c r="O360" s="34"/>
      <c r="P360" s="34"/>
      <c r="Q360" s="34"/>
      <c r="R360" s="34"/>
      <c r="S360" s="34"/>
      <c r="T360" s="34"/>
      <c r="U360" s="34"/>
      <c r="V360" s="34"/>
      <c r="W360" s="34"/>
      <c r="X360" s="34"/>
      <c r="Y360" s="34"/>
      <c r="Z360" s="34"/>
      <c r="AA360" s="34"/>
      <c r="AB360" s="34"/>
      <c r="AC360" s="34"/>
      <c r="AD360" s="34"/>
      <c r="AE360" s="34"/>
      <c r="AF360" s="34"/>
      <c r="AG360" s="34"/>
      <c r="AH360" s="34"/>
      <c r="AI360" s="34"/>
      <c r="AJ360" s="34"/>
      <c r="AK360" s="34"/>
      <c r="AL360" s="34"/>
      <c r="AM360" s="34"/>
      <c r="AN360" s="34"/>
      <c r="AO360" s="34"/>
      <c r="AP360" s="34"/>
      <c r="AQ360" s="34"/>
      <c r="AR360" s="34"/>
      <c r="AS360" s="34"/>
      <c r="AT360" s="34"/>
      <c r="AU360" s="34"/>
      <c r="AV360" s="34"/>
      <c r="AW360" s="34"/>
      <c r="AX360" s="34"/>
      <c r="AY360" s="34"/>
      <c r="AZ360" s="34"/>
      <c r="BA360" s="34"/>
      <c r="BB360" s="34"/>
      <c r="BC360" s="34"/>
      <c r="BD360" s="34"/>
      <c r="BE360" s="34"/>
      <c r="BF360" s="34"/>
      <c r="BG360" s="34"/>
      <c r="BH360" s="34"/>
      <c r="BI360" s="34"/>
      <c r="BJ360" s="34"/>
      <c r="BK360" s="34"/>
      <c r="BL360" s="34"/>
      <c r="BM360" s="34"/>
      <c r="BN360" s="34"/>
    </row>
    <row r="361" spans="1:66" s="1" customFormat="1" ht="24.75" customHeight="1" x14ac:dyDescent="0.5">
      <c r="A361" s="46" t="s">
        <v>359</v>
      </c>
      <c r="B361" s="46" t="s">
        <v>34</v>
      </c>
      <c r="C361" s="57" t="s">
        <v>51</v>
      </c>
      <c r="D361" s="58">
        <v>361</v>
      </c>
      <c r="E361" s="18" t="str">
        <f t="shared" si="13"/>
        <v>Dental_Claims_Header+Deductible_Amt</v>
      </c>
      <c r="F361" s="44"/>
      <c r="G361" s="30"/>
      <c r="H361" s="9" t="s">
        <v>564</v>
      </c>
      <c r="I361" s="7" t="s">
        <v>52</v>
      </c>
      <c r="J361" s="7" t="s">
        <v>390</v>
      </c>
      <c r="K361" s="7" t="s">
        <v>246</v>
      </c>
      <c r="L361" s="7">
        <v>18</v>
      </c>
      <c r="M361" s="34"/>
      <c r="N361" s="34"/>
      <c r="O361" s="34"/>
      <c r="P361" s="34"/>
      <c r="Q361" s="34"/>
      <c r="R361" s="34"/>
      <c r="S361" s="34"/>
      <c r="T361" s="34"/>
      <c r="U361" s="34"/>
      <c r="V361" s="34"/>
      <c r="W361" s="34"/>
      <c r="X361" s="34"/>
      <c r="Y361" s="34"/>
      <c r="Z361" s="34"/>
      <c r="AA361" s="34"/>
      <c r="AB361" s="34"/>
      <c r="AC361" s="34"/>
      <c r="AD361" s="34"/>
      <c r="AE361" s="34"/>
      <c r="AF361" s="34"/>
      <c r="AG361" s="34"/>
      <c r="AH361" s="34"/>
      <c r="AI361" s="34"/>
      <c r="AJ361" s="34"/>
      <c r="AK361" s="34"/>
      <c r="AL361" s="34"/>
      <c r="AM361" s="34"/>
      <c r="AN361" s="34"/>
      <c r="AO361" s="34"/>
      <c r="AP361" s="34"/>
      <c r="AQ361" s="34"/>
      <c r="AR361" s="34"/>
      <c r="AS361" s="34"/>
      <c r="AT361" s="34"/>
      <c r="AU361" s="34"/>
      <c r="AV361" s="34"/>
      <c r="AW361" s="34"/>
      <c r="AX361" s="34"/>
      <c r="AY361" s="34"/>
      <c r="AZ361" s="34"/>
      <c r="BA361" s="34"/>
      <c r="BB361" s="34"/>
      <c r="BC361" s="34"/>
      <c r="BD361" s="34"/>
      <c r="BE361" s="34"/>
      <c r="BF361" s="34"/>
      <c r="BG361" s="34"/>
      <c r="BH361" s="34"/>
      <c r="BI361" s="34"/>
      <c r="BJ361" s="34"/>
      <c r="BK361" s="34"/>
      <c r="BL361" s="34"/>
      <c r="BM361" s="34"/>
      <c r="BN361" s="34"/>
    </row>
    <row r="362" spans="1:66" s="1" customFormat="1" ht="24.75" customHeight="1" x14ac:dyDescent="0.5">
      <c r="A362" s="46" t="s">
        <v>359</v>
      </c>
      <c r="B362" s="46" t="s">
        <v>34</v>
      </c>
      <c r="C362" s="57" t="s">
        <v>76</v>
      </c>
      <c r="D362" s="58">
        <v>362</v>
      </c>
      <c r="E362" s="18" t="str">
        <f t="shared" si="13"/>
        <v>Dental_Claims_Header+Member_Liability_Amt</v>
      </c>
      <c r="F362" s="44"/>
      <c r="G362" s="30"/>
      <c r="H362" s="9" t="s">
        <v>564</v>
      </c>
      <c r="I362" s="7" t="s">
        <v>6</v>
      </c>
      <c r="J362" s="7" t="s">
        <v>512</v>
      </c>
      <c r="K362" s="7" t="s">
        <v>246</v>
      </c>
      <c r="L362" s="7">
        <v>18</v>
      </c>
      <c r="M362" s="34"/>
      <c r="N362" s="34"/>
      <c r="O362" s="34"/>
      <c r="P362" s="34"/>
      <c r="Q362" s="34"/>
      <c r="R362" s="34"/>
      <c r="S362" s="34"/>
      <c r="T362" s="34"/>
      <c r="U362" s="34"/>
      <c r="V362" s="34"/>
      <c r="W362" s="34"/>
      <c r="X362" s="34"/>
      <c r="Y362" s="34"/>
      <c r="Z362" s="34"/>
      <c r="AA362" s="34"/>
      <c r="AB362" s="34"/>
      <c r="AC362" s="34"/>
      <c r="AD362" s="34"/>
      <c r="AE362" s="34"/>
      <c r="AF362" s="34"/>
      <c r="AG362" s="34"/>
      <c r="AH362" s="34"/>
      <c r="AI362" s="34"/>
      <c r="AJ362" s="34"/>
      <c r="AK362" s="34"/>
      <c r="AL362" s="34"/>
      <c r="AM362" s="34"/>
      <c r="AN362" s="34"/>
      <c r="AO362" s="34"/>
      <c r="AP362" s="34"/>
      <c r="AQ362" s="34"/>
      <c r="AR362" s="34"/>
      <c r="AS362" s="34"/>
      <c r="AT362" s="34"/>
      <c r="AU362" s="34"/>
      <c r="AV362" s="34"/>
      <c r="AW362" s="34"/>
      <c r="AX362" s="34"/>
      <c r="AY362" s="34"/>
      <c r="AZ362" s="34"/>
      <c r="BA362" s="34"/>
      <c r="BB362" s="34"/>
      <c r="BC362" s="34"/>
      <c r="BD362" s="34"/>
      <c r="BE362" s="34"/>
      <c r="BF362" s="34"/>
      <c r="BG362" s="34"/>
      <c r="BH362" s="34"/>
      <c r="BI362" s="34"/>
      <c r="BJ362" s="34"/>
      <c r="BK362" s="34"/>
      <c r="BL362" s="34"/>
      <c r="BM362" s="34"/>
      <c r="BN362" s="34"/>
    </row>
    <row r="363" spans="1:66" s="1" customFormat="1" ht="24.75" customHeight="1" x14ac:dyDescent="0.5">
      <c r="A363" s="46" t="s">
        <v>359</v>
      </c>
      <c r="B363" s="46" t="s">
        <v>34</v>
      </c>
      <c r="C363" s="57" t="s">
        <v>610</v>
      </c>
      <c r="D363" s="58">
        <v>363</v>
      </c>
      <c r="E363" s="18" t="str">
        <f t="shared" si="13"/>
        <v>Dental_Claims_Header+Plan_Covered_Amt</v>
      </c>
      <c r="F363" s="44"/>
      <c r="G363" s="30"/>
      <c r="H363" s="9" t="s">
        <v>564</v>
      </c>
      <c r="I363" s="7"/>
      <c r="J363" s="7"/>
      <c r="K363" s="7" t="s">
        <v>246</v>
      </c>
      <c r="L363" s="7">
        <v>18</v>
      </c>
      <c r="M363" s="34"/>
      <c r="N363" s="34"/>
      <c r="O363" s="34"/>
      <c r="P363" s="34"/>
      <c r="Q363" s="34"/>
      <c r="R363" s="34"/>
      <c r="S363" s="34"/>
      <c r="T363" s="34"/>
      <c r="U363" s="34"/>
      <c r="V363" s="34"/>
      <c r="W363" s="34"/>
      <c r="X363" s="34"/>
      <c r="Y363" s="34"/>
      <c r="Z363" s="34"/>
      <c r="AA363" s="34"/>
      <c r="AB363" s="34"/>
      <c r="AC363" s="34"/>
      <c r="AD363" s="34"/>
      <c r="AE363" s="34"/>
      <c r="AF363" s="34"/>
      <c r="AG363" s="34"/>
      <c r="AH363" s="34"/>
      <c r="AI363" s="34"/>
      <c r="AJ363" s="34"/>
      <c r="AK363" s="34"/>
      <c r="AL363" s="34"/>
      <c r="AM363" s="34"/>
      <c r="AN363" s="34"/>
      <c r="AO363" s="34"/>
      <c r="AP363" s="34"/>
      <c r="AQ363" s="34"/>
      <c r="AR363" s="34"/>
      <c r="AS363" s="34"/>
      <c r="AT363" s="34"/>
      <c r="AU363" s="34"/>
      <c r="AV363" s="34"/>
      <c r="AW363" s="34"/>
      <c r="AX363" s="34"/>
      <c r="AY363" s="34"/>
      <c r="AZ363" s="34"/>
      <c r="BA363" s="34"/>
      <c r="BB363" s="34"/>
      <c r="BC363" s="34"/>
      <c r="BD363" s="34"/>
      <c r="BE363" s="34"/>
      <c r="BF363" s="34"/>
      <c r="BG363" s="34"/>
      <c r="BH363" s="34"/>
      <c r="BI363" s="34"/>
      <c r="BJ363" s="34"/>
      <c r="BK363" s="34"/>
      <c r="BL363" s="34"/>
      <c r="BM363" s="34"/>
      <c r="BN363" s="34"/>
    </row>
    <row r="364" spans="1:66" s="1" customFormat="1" ht="24.75" customHeight="1" x14ac:dyDescent="0.5">
      <c r="A364" s="46" t="s">
        <v>359</v>
      </c>
      <c r="B364" s="46" t="s">
        <v>34</v>
      </c>
      <c r="C364" s="57" t="s">
        <v>79</v>
      </c>
      <c r="D364" s="58">
        <v>364</v>
      </c>
      <c r="E364" s="18" t="str">
        <f t="shared" si="13"/>
        <v>Dental_Claims_Header+Plan_Paid_Amt</v>
      </c>
      <c r="F364" s="44"/>
      <c r="G364" s="30"/>
      <c r="H364" s="9" t="s">
        <v>564</v>
      </c>
      <c r="I364" s="7" t="s">
        <v>80</v>
      </c>
      <c r="J364" s="7" t="s">
        <v>260</v>
      </c>
      <c r="K364" s="7" t="s">
        <v>246</v>
      </c>
      <c r="L364" s="7">
        <v>18</v>
      </c>
      <c r="M364" s="34"/>
      <c r="N364" s="34"/>
      <c r="O364" s="34"/>
      <c r="P364" s="34"/>
      <c r="Q364" s="34"/>
      <c r="R364" s="34"/>
      <c r="S364" s="34"/>
      <c r="T364" s="34"/>
      <c r="U364" s="34"/>
      <c r="V364" s="34"/>
      <c r="W364" s="34"/>
      <c r="X364" s="34"/>
      <c r="Y364" s="34"/>
      <c r="Z364" s="34"/>
      <c r="AA364" s="34"/>
      <c r="AB364" s="34"/>
      <c r="AC364" s="34"/>
      <c r="AD364" s="34"/>
      <c r="AE364" s="34"/>
      <c r="AF364" s="34"/>
      <c r="AG364" s="34"/>
      <c r="AH364" s="34"/>
      <c r="AI364" s="34"/>
      <c r="AJ364" s="34"/>
      <c r="AK364" s="34"/>
      <c r="AL364" s="34"/>
      <c r="AM364" s="34"/>
      <c r="AN364" s="34"/>
      <c r="AO364" s="34"/>
      <c r="AP364" s="34"/>
      <c r="AQ364" s="34"/>
      <c r="AR364" s="34"/>
      <c r="AS364" s="34"/>
      <c r="AT364" s="34"/>
      <c r="AU364" s="34"/>
      <c r="AV364" s="34"/>
      <c r="AW364" s="34"/>
      <c r="AX364" s="34"/>
      <c r="AY364" s="34"/>
      <c r="AZ364" s="34"/>
      <c r="BA364" s="34"/>
      <c r="BB364" s="34"/>
      <c r="BC364" s="34"/>
      <c r="BD364" s="34"/>
      <c r="BE364" s="34"/>
      <c r="BF364" s="34"/>
      <c r="BG364" s="34"/>
      <c r="BH364" s="34"/>
      <c r="BI364" s="34"/>
      <c r="BJ364" s="34"/>
      <c r="BK364" s="34"/>
      <c r="BL364" s="34"/>
      <c r="BM364" s="34"/>
      <c r="BN364" s="34"/>
    </row>
    <row r="365" spans="1:66" s="1" customFormat="1" ht="24.75" customHeight="1" x14ac:dyDescent="0.5">
      <c r="A365" s="46" t="s">
        <v>359</v>
      </c>
      <c r="B365" s="46" t="s">
        <v>34</v>
      </c>
      <c r="C365" s="57" t="s">
        <v>81</v>
      </c>
      <c r="D365" s="58">
        <v>365</v>
      </c>
      <c r="E365" s="18" t="str">
        <f t="shared" si="13"/>
        <v>Dental_Claims_Header+Prepaid_Amt</v>
      </c>
      <c r="F365" s="44"/>
      <c r="G365" s="30"/>
      <c r="H365" s="9" t="s">
        <v>7</v>
      </c>
      <c r="I365" s="7" t="s">
        <v>82</v>
      </c>
      <c r="J365" s="7" t="s">
        <v>261</v>
      </c>
      <c r="K365" s="7" t="s">
        <v>246</v>
      </c>
      <c r="L365" s="7">
        <v>18</v>
      </c>
      <c r="M365" s="34"/>
      <c r="N365" s="34"/>
      <c r="O365" s="34"/>
      <c r="P365" s="34"/>
      <c r="Q365" s="34"/>
      <c r="R365" s="34"/>
      <c r="S365" s="34"/>
      <c r="T365" s="34"/>
      <c r="U365" s="34"/>
      <c r="V365" s="34"/>
      <c r="W365" s="34"/>
      <c r="X365" s="34"/>
      <c r="Y365" s="34"/>
      <c r="Z365" s="34"/>
      <c r="AA365" s="34"/>
      <c r="AB365" s="34"/>
      <c r="AC365" s="34"/>
      <c r="AD365" s="34"/>
      <c r="AE365" s="34"/>
      <c r="AF365" s="34"/>
      <c r="AG365" s="34"/>
      <c r="AH365" s="34"/>
      <c r="AI365" s="34"/>
      <c r="AJ365" s="34"/>
      <c r="AK365" s="34"/>
      <c r="AL365" s="34"/>
      <c r="AM365" s="34"/>
      <c r="AN365" s="34"/>
      <c r="AO365" s="34"/>
      <c r="AP365" s="34"/>
      <c r="AQ365" s="34"/>
      <c r="AR365" s="34"/>
      <c r="AS365" s="34"/>
      <c r="AT365" s="34"/>
      <c r="AU365" s="34"/>
      <c r="AV365" s="34"/>
      <c r="AW365" s="34"/>
      <c r="AX365" s="34"/>
      <c r="AY365" s="34"/>
      <c r="AZ365" s="34"/>
      <c r="BA365" s="34"/>
      <c r="BB365" s="34"/>
      <c r="BC365" s="34"/>
      <c r="BD365" s="34"/>
      <c r="BE365" s="34"/>
      <c r="BF365" s="34"/>
      <c r="BG365" s="34"/>
      <c r="BH365" s="34"/>
      <c r="BI365" s="34"/>
      <c r="BJ365" s="34"/>
      <c r="BK365" s="34"/>
      <c r="BL365" s="34"/>
      <c r="BM365" s="34"/>
      <c r="BN365" s="34"/>
    </row>
    <row r="366" spans="1:66" s="1" customFormat="1" ht="24.75" customHeight="1" x14ac:dyDescent="0.5">
      <c r="A366" s="46" t="s">
        <v>359</v>
      </c>
      <c r="B366" s="46" t="s">
        <v>4</v>
      </c>
      <c r="C366" s="57" t="s">
        <v>36</v>
      </c>
      <c r="D366" s="58">
        <v>366</v>
      </c>
      <c r="E366" s="18" t="str">
        <f t="shared" si="13"/>
        <v>Dental_Claims_Header+Bill_Type_Cd</v>
      </c>
      <c r="F366" s="44"/>
      <c r="G366" s="30"/>
      <c r="H366" s="9" t="s">
        <v>7</v>
      </c>
      <c r="I366" s="7" t="s">
        <v>37</v>
      </c>
      <c r="J366" s="7" t="s">
        <v>394</v>
      </c>
      <c r="K366" s="7" t="s">
        <v>244</v>
      </c>
      <c r="L366" s="7">
        <v>3</v>
      </c>
      <c r="M366" s="34"/>
      <c r="N366" s="34"/>
      <c r="O366" s="34"/>
      <c r="P366" s="34"/>
      <c r="Q366" s="34"/>
      <c r="R366" s="34"/>
      <c r="S366" s="34"/>
      <c r="T366" s="34"/>
      <c r="U366" s="34"/>
      <c r="V366" s="34"/>
      <c r="W366" s="34"/>
      <c r="X366" s="34"/>
      <c r="Y366" s="34"/>
      <c r="Z366" s="34"/>
      <c r="AA366" s="34"/>
      <c r="AB366" s="34"/>
      <c r="AC366" s="34"/>
      <c r="AD366" s="34"/>
      <c r="AE366" s="34"/>
      <c r="AF366" s="34"/>
      <c r="AG366" s="34"/>
      <c r="AH366" s="34"/>
      <c r="AI366" s="34"/>
      <c r="AJ366" s="34"/>
      <c r="AK366" s="34"/>
      <c r="AL366" s="34"/>
      <c r="AM366" s="34"/>
      <c r="AN366" s="34"/>
      <c r="AO366" s="34"/>
      <c r="AP366" s="34"/>
      <c r="AQ366" s="34"/>
      <c r="AR366" s="34"/>
      <c r="AS366" s="34"/>
      <c r="AT366" s="34"/>
      <c r="AU366" s="34"/>
      <c r="AV366" s="34"/>
      <c r="AW366" s="34"/>
      <c r="AX366" s="34"/>
      <c r="AY366" s="34"/>
      <c r="AZ366" s="34"/>
      <c r="BA366" s="34"/>
      <c r="BB366" s="34"/>
      <c r="BC366" s="34"/>
      <c r="BD366" s="34"/>
      <c r="BE366" s="34"/>
      <c r="BF366" s="34"/>
      <c r="BG366" s="34"/>
      <c r="BH366" s="34"/>
      <c r="BI366" s="34"/>
      <c r="BJ366" s="34"/>
      <c r="BK366" s="34"/>
      <c r="BL366" s="34"/>
      <c r="BM366" s="34"/>
      <c r="BN366" s="34"/>
    </row>
    <row r="367" spans="1:66" s="1" customFormat="1" ht="24.75" customHeight="1" x14ac:dyDescent="0.5">
      <c r="A367" s="46" t="s">
        <v>359</v>
      </c>
      <c r="B367" s="46" t="s">
        <v>4</v>
      </c>
      <c r="C367" s="57" t="s">
        <v>38</v>
      </c>
      <c r="D367" s="58">
        <v>367</v>
      </c>
      <c r="E367" s="18" t="str">
        <f t="shared" si="13"/>
        <v>Dental_Claims_Header+Bill_Type_Desc</v>
      </c>
      <c r="F367" s="44" t="str">
        <f t="array" ref="F367">IF(AND(G366=""),"","X")</f>
        <v/>
      </c>
      <c r="G367" s="30"/>
      <c r="H367" s="9" t="s">
        <v>7</v>
      </c>
      <c r="I367" s="7"/>
      <c r="J367" s="7" t="s">
        <v>395</v>
      </c>
      <c r="K367" s="7" t="s">
        <v>244</v>
      </c>
      <c r="L367" s="7">
        <v>145</v>
      </c>
      <c r="M367" s="34"/>
      <c r="N367" s="34"/>
      <c r="O367" s="34"/>
      <c r="P367" s="34"/>
      <c r="Q367" s="34"/>
      <c r="R367" s="34"/>
      <c r="S367" s="34"/>
      <c r="T367" s="34"/>
      <c r="U367" s="34"/>
      <c r="V367" s="34"/>
      <c r="W367" s="34"/>
      <c r="X367" s="34"/>
      <c r="Y367" s="34"/>
      <c r="Z367" s="34"/>
      <c r="AA367" s="34"/>
      <c r="AB367" s="34"/>
      <c r="AC367" s="34"/>
      <c r="AD367" s="34"/>
      <c r="AE367" s="34"/>
      <c r="AF367" s="34"/>
      <c r="AG367" s="34"/>
      <c r="AH367" s="34"/>
      <c r="AI367" s="34"/>
      <c r="AJ367" s="34"/>
      <c r="AK367" s="34"/>
      <c r="AL367" s="34"/>
      <c r="AM367" s="34"/>
      <c r="AN367" s="34"/>
      <c r="AO367" s="34"/>
      <c r="AP367" s="34"/>
      <c r="AQ367" s="34"/>
      <c r="AR367" s="34"/>
      <c r="AS367" s="34"/>
      <c r="AT367" s="34"/>
      <c r="AU367" s="34"/>
      <c r="AV367" s="34"/>
      <c r="AW367" s="34"/>
      <c r="AX367" s="34"/>
      <c r="AY367" s="34"/>
      <c r="AZ367" s="34"/>
      <c r="BA367" s="34"/>
      <c r="BB367" s="34"/>
      <c r="BC367" s="34"/>
      <c r="BD367" s="34"/>
      <c r="BE367" s="34"/>
      <c r="BF367" s="34"/>
      <c r="BG367" s="34"/>
      <c r="BH367" s="34"/>
      <c r="BI367" s="34"/>
      <c r="BJ367" s="34"/>
      <c r="BK367" s="34"/>
      <c r="BL367" s="34"/>
      <c r="BM367" s="34"/>
      <c r="BN367" s="34"/>
    </row>
    <row r="368" spans="1:66" s="1" customFormat="1" ht="24.75" customHeight="1" x14ac:dyDescent="0.5">
      <c r="A368" s="46" t="s">
        <v>359</v>
      </c>
      <c r="B368" s="46" t="s">
        <v>4</v>
      </c>
      <c r="C368" s="57" t="s">
        <v>40</v>
      </c>
      <c r="D368" s="58">
        <v>368</v>
      </c>
      <c r="E368" s="18" t="str">
        <f t="shared" si="13"/>
        <v>Dental_Claims_Header+Capitation_Flag</v>
      </c>
      <c r="F368" s="44"/>
      <c r="G368" s="30"/>
      <c r="H368" s="9" t="s">
        <v>7</v>
      </c>
      <c r="I368" s="7" t="s">
        <v>6</v>
      </c>
      <c r="J368" s="7" t="s">
        <v>568</v>
      </c>
      <c r="K368" s="7" t="s">
        <v>255</v>
      </c>
      <c r="L368" s="7">
        <v>1</v>
      </c>
      <c r="M368" s="34"/>
      <c r="N368" s="34"/>
      <c r="O368" s="34"/>
      <c r="P368" s="34"/>
      <c r="Q368" s="34"/>
      <c r="R368" s="34"/>
      <c r="S368" s="34"/>
      <c r="T368" s="34"/>
      <c r="U368" s="34"/>
      <c r="V368" s="34"/>
      <c r="W368" s="34"/>
      <c r="X368" s="34"/>
      <c r="Y368" s="34"/>
      <c r="Z368" s="34"/>
      <c r="AA368" s="34"/>
      <c r="AB368" s="34"/>
      <c r="AC368" s="34"/>
      <c r="AD368" s="34"/>
      <c r="AE368" s="34"/>
      <c r="AF368" s="34"/>
      <c r="AG368" s="34"/>
      <c r="AH368" s="34"/>
      <c r="AI368" s="34"/>
      <c r="AJ368" s="34"/>
      <c r="AK368" s="34"/>
      <c r="AL368" s="34"/>
      <c r="AM368" s="34"/>
      <c r="AN368" s="34"/>
      <c r="AO368" s="34"/>
      <c r="AP368" s="34"/>
      <c r="AQ368" s="34"/>
      <c r="AR368" s="34"/>
      <c r="AS368" s="34"/>
      <c r="AT368" s="34"/>
      <c r="AU368" s="34"/>
      <c r="AV368" s="34"/>
      <c r="AW368" s="34"/>
      <c r="AX368" s="34"/>
      <c r="AY368" s="34"/>
      <c r="AZ368" s="34"/>
      <c r="BA368" s="34"/>
      <c r="BB368" s="34"/>
      <c r="BC368" s="34"/>
      <c r="BD368" s="34"/>
      <c r="BE368" s="34"/>
      <c r="BF368" s="34"/>
      <c r="BG368" s="34"/>
      <c r="BH368" s="34"/>
      <c r="BI368" s="34"/>
      <c r="BJ368" s="34"/>
      <c r="BK368" s="34"/>
      <c r="BL368" s="34"/>
      <c r="BM368" s="34"/>
      <c r="BN368" s="34"/>
    </row>
    <row r="369" spans="1:66" s="1" customFormat="1" ht="24.75" customHeight="1" x14ac:dyDescent="0.5">
      <c r="A369" s="46" t="s">
        <v>359</v>
      </c>
      <c r="B369" s="46" t="s">
        <v>4</v>
      </c>
      <c r="C369" s="57" t="s">
        <v>43</v>
      </c>
      <c r="D369" s="58">
        <v>369</v>
      </c>
      <c r="E369" s="18" t="str">
        <f t="shared" si="13"/>
        <v>Dental_Claims_Header+Claim_Status_Cd</v>
      </c>
      <c r="F369" s="44"/>
      <c r="G369" s="30"/>
      <c r="H369" s="9" t="s">
        <v>7</v>
      </c>
      <c r="I369" s="7" t="s">
        <v>44</v>
      </c>
      <c r="J369" s="7" t="s">
        <v>396</v>
      </c>
      <c r="K369" s="7" t="s">
        <v>255</v>
      </c>
      <c r="L369" s="7">
        <v>2</v>
      </c>
      <c r="M369" s="34"/>
      <c r="N369" s="34"/>
      <c r="O369" s="34"/>
      <c r="P369" s="34"/>
      <c r="Q369" s="34"/>
      <c r="R369" s="34"/>
      <c r="S369" s="34"/>
      <c r="T369" s="34"/>
      <c r="U369" s="34"/>
      <c r="V369" s="34"/>
      <c r="W369" s="34"/>
      <c r="X369" s="34"/>
      <c r="Y369" s="34"/>
      <c r="Z369" s="34"/>
      <c r="AA369" s="34"/>
      <c r="AB369" s="34"/>
      <c r="AC369" s="34"/>
      <c r="AD369" s="34"/>
      <c r="AE369" s="34"/>
      <c r="AF369" s="34"/>
      <c r="AG369" s="34"/>
      <c r="AH369" s="34"/>
      <c r="AI369" s="34"/>
      <c r="AJ369" s="34"/>
      <c r="AK369" s="34"/>
      <c r="AL369" s="34"/>
      <c r="AM369" s="34"/>
      <c r="AN369" s="34"/>
      <c r="AO369" s="34"/>
      <c r="AP369" s="34"/>
      <c r="AQ369" s="34"/>
      <c r="AR369" s="34"/>
      <c r="AS369" s="34"/>
      <c r="AT369" s="34"/>
      <c r="AU369" s="34"/>
      <c r="AV369" s="34"/>
      <c r="AW369" s="34"/>
      <c r="AX369" s="34"/>
      <c r="AY369" s="34"/>
      <c r="AZ369" s="34"/>
      <c r="BA369" s="34"/>
      <c r="BB369" s="34"/>
      <c r="BC369" s="34"/>
      <c r="BD369" s="34"/>
      <c r="BE369" s="34"/>
      <c r="BF369" s="34"/>
      <c r="BG369" s="34"/>
      <c r="BH369" s="34"/>
      <c r="BI369" s="34"/>
      <c r="BJ369" s="34"/>
      <c r="BK369" s="34"/>
      <c r="BL369" s="34"/>
      <c r="BM369" s="34"/>
      <c r="BN369" s="34"/>
    </row>
    <row r="370" spans="1:66" s="1" customFormat="1" ht="24.75" customHeight="1" x14ac:dyDescent="0.5">
      <c r="A370" s="46" t="s">
        <v>359</v>
      </c>
      <c r="B370" s="46" t="s">
        <v>4</v>
      </c>
      <c r="C370" s="57" t="s">
        <v>45</v>
      </c>
      <c r="D370" s="58">
        <v>370</v>
      </c>
      <c r="E370" s="18" t="str">
        <f t="shared" si="13"/>
        <v>Dental_Claims_Header+Claim_Type_Cd</v>
      </c>
      <c r="F370" s="44"/>
      <c r="G370" s="30"/>
      <c r="H370" s="9" t="s">
        <v>7</v>
      </c>
      <c r="I370" s="7" t="s">
        <v>6</v>
      </c>
      <c r="J370" s="7" t="s">
        <v>397</v>
      </c>
      <c r="K370" s="7" t="s">
        <v>255</v>
      </c>
      <c r="L370" s="7">
        <v>1</v>
      </c>
      <c r="M370" s="34"/>
      <c r="N370" s="34"/>
      <c r="O370" s="34"/>
      <c r="P370" s="34"/>
      <c r="Q370" s="34"/>
      <c r="R370" s="34"/>
      <c r="S370" s="34"/>
      <c r="T370" s="34"/>
      <c r="U370" s="34"/>
      <c r="V370" s="34"/>
      <c r="W370" s="34"/>
      <c r="X370" s="34"/>
      <c r="Y370" s="34"/>
      <c r="Z370" s="34"/>
      <c r="AA370" s="34"/>
      <c r="AB370" s="34"/>
      <c r="AC370" s="34"/>
      <c r="AD370" s="34"/>
      <c r="AE370" s="34"/>
      <c r="AF370" s="34"/>
      <c r="AG370" s="34"/>
      <c r="AH370" s="34"/>
      <c r="AI370" s="34"/>
      <c r="AJ370" s="34"/>
      <c r="AK370" s="34"/>
      <c r="AL370" s="34"/>
      <c r="AM370" s="34"/>
      <c r="AN370" s="34"/>
      <c r="AO370" s="34"/>
      <c r="AP370" s="34"/>
      <c r="AQ370" s="34"/>
      <c r="AR370" s="34"/>
      <c r="AS370" s="34"/>
      <c r="AT370" s="34"/>
      <c r="AU370" s="34"/>
      <c r="AV370" s="34"/>
      <c r="AW370" s="34"/>
      <c r="AX370" s="34"/>
      <c r="AY370" s="34"/>
      <c r="AZ370" s="34"/>
      <c r="BA370" s="34"/>
      <c r="BB370" s="34"/>
      <c r="BC370" s="34"/>
      <c r="BD370" s="34"/>
      <c r="BE370" s="34"/>
      <c r="BF370" s="34"/>
      <c r="BG370" s="34"/>
      <c r="BH370" s="34"/>
      <c r="BI370" s="34"/>
      <c r="BJ370" s="34"/>
      <c r="BK370" s="34"/>
      <c r="BL370" s="34"/>
      <c r="BM370" s="34"/>
      <c r="BN370" s="34"/>
    </row>
    <row r="371" spans="1:66" s="1" customFormat="1" ht="24.75" customHeight="1" x14ac:dyDescent="0.5">
      <c r="A371" s="46" t="s">
        <v>359</v>
      </c>
      <c r="B371" s="46" t="s">
        <v>4</v>
      </c>
      <c r="C371" s="57" t="s">
        <v>46</v>
      </c>
      <c r="D371" s="58">
        <v>371</v>
      </c>
      <c r="E371" s="18" t="str">
        <f t="shared" si="13"/>
        <v>Dental_Claims_Header+COB_Flag</v>
      </c>
      <c r="F371" s="44"/>
      <c r="G371" s="30"/>
      <c r="H371" s="9" t="s">
        <v>7</v>
      </c>
      <c r="I371" s="7" t="s">
        <v>6</v>
      </c>
      <c r="J371" s="7" t="s">
        <v>404</v>
      </c>
      <c r="K371" s="7" t="s">
        <v>255</v>
      </c>
      <c r="L371" s="7">
        <v>1</v>
      </c>
      <c r="M371" s="34"/>
      <c r="N371" s="34"/>
      <c r="O371" s="34"/>
      <c r="P371" s="34"/>
      <c r="Q371" s="34"/>
      <c r="R371" s="34"/>
      <c r="S371" s="34"/>
      <c r="T371" s="34"/>
      <c r="U371" s="34"/>
      <c r="V371" s="34"/>
      <c r="W371" s="34"/>
      <c r="X371" s="34"/>
      <c r="Y371" s="34"/>
      <c r="Z371" s="34"/>
      <c r="AA371" s="34"/>
      <c r="AB371" s="34"/>
      <c r="AC371" s="34"/>
      <c r="AD371" s="34"/>
      <c r="AE371" s="34"/>
      <c r="AF371" s="34"/>
      <c r="AG371" s="34"/>
      <c r="AH371" s="34"/>
      <c r="AI371" s="34"/>
      <c r="AJ371" s="34"/>
      <c r="AK371" s="34"/>
      <c r="AL371" s="34"/>
      <c r="AM371" s="34"/>
      <c r="AN371" s="34"/>
      <c r="AO371" s="34"/>
      <c r="AP371" s="34"/>
      <c r="AQ371" s="34"/>
      <c r="AR371" s="34"/>
      <c r="AS371" s="34"/>
      <c r="AT371" s="34"/>
      <c r="AU371" s="34"/>
      <c r="AV371" s="34"/>
      <c r="AW371" s="34"/>
      <c r="AX371" s="34"/>
      <c r="AY371" s="34"/>
      <c r="AZ371" s="34"/>
      <c r="BA371" s="34"/>
      <c r="BB371" s="34"/>
      <c r="BC371" s="34"/>
      <c r="BD371" s="34"/>
      <c r="BE371" s="34"/>
      <c r="BF371" s="34"/>
      <c r="BG371" s="34"/>
      <c r="BH371" s="34"/>
      <c r="BI371" s="34"/>
      <c r="BJ371" s="34"/>
      <c r="BK371" s="34"/>
      <c r="BL371" s="34"/>
      <c r="BM371" s="34"/>
      <c r="BN371" s="34"/>
    </row>
    <row r="372" spans="1:66" s="1" customFormat="1" ht="24.75" customHeight="1" x14ac:dyDescent="0.5">
      <c r="A372" s="46" t="s">
        <v>359</v>
      </c>
      <c r="B372" s="46" t="s">
        <v>4</v>
      </c>
      <c r="C372" s="57" t="s">
        <v>215</v>
      </c>
      <c r="D372" s="58">
        <v>372</v>
      </c>
      <c r="E372" s="18" t="str">
        <f t="shared" si="13"/>
        <v>Dental_Claims_Header+Dental_Carrier_Flag</v>
      </c>
      <c r="F372" s="44"/>
      <c r="G372" s="30"/>
      <c r="H372" s="9" t="s">
        <v>7</v>
      </c>
      <c r="I372" s="7"/>
      <c r="J372" s="7" t="s">
        <v>398</v>
      </c>
      <c r="K372" s="7" t="s">
        <v>244</v>
      </c>
      <c r="L372" s="7">
        <v>1</v>
      </c>
      <c r="M372" s="34"/>
      <c r="N372" s="34"/>
      <c r="O372" s="34"/>
      <c r="P372" s="34"/>
      <c r="Q372" s="34"/>
      <c r="R372" s="34"/>
      <c r="S372" s="34"/>
      <c r="T372" s="34"/>
      <c r="U372" s="34"/>
      <c r="V372" s="34"/>
      <c r="W372" s="34"/>
      <c r="X372" s="34"/>
      <c r="Y372" s="34"/>
      <c r="Z372" s="34"/>
      <c r="AA372" s="34"/>
      <c r="AB372" s="34"/>
      <c r="AC372" s="34"/>
      <c r="AD372" s="34"/>
      <c r="AE372" s="34"/>
      <c r="AF372" s="34"/>
      <c r="AG372" s="34"/>
      <c r="AH372" s="34"/>
      <c r="AI372" s="34"/>
      <c r="AJ372" s="34"/>
      <c r="AK372" s="34"/>
      <c r="AL372" s="34"/>
      <c r="AM372" s="34"/>
      <c r="AN372" s="34"/>
      <c r="AO372" s="34"/>
      <c r="AP372" s="34"/>
      <c r="AQ372" s="34"/>
      <c r="AR372" s="34"/>
      <c r="AS372" s="34"/>
      <c r="AT372" s="34"/>
      <c r="AU372" s="34"/>
      <c r="AV372" s="34"/>
      <c r="AW372" s="34"/>
      <c r="AX372" s="34"/>
      <c r="AY372" s="34"/>
      <c r="AZ372" s="34"/>
      <c r="BA372" s="34"/>
      <c r="BB372" s="34"/>
      <c r="BC372" s="34"/>
      <c r="BD372" s="34"/>
      <c r="BE372" s="34"/>
      <c r="BF372" s="34"/>
      <c r="BG372" s="34"/>
      <c r="BH372" s="34"/>
      <c r="BI372" s="34"/>
      <c r="BJ372" s="34"/>
      <c r="BK372" s="34"/>
      <c r="BL372" s="34"/>
      <c r="BM372" s="34"/>
      <c r="BN372" s="34"/>
    </row>
    <row r="373" spans="1:66" s="1" customFormat="1" ht="24.75" customHeight="1" x14ac:dyDescent="0.5">
      <c r="A373" s="46" t="s">
        <v>359</v>
      </c>
      <c r="B373" s="46" t="s">
        <v>4</v>
      </c>
      <c r="C373" s="57" t="s">
        <v>53</v>
      </c>
      <c r="D373" s="58">
        <v>373</v>
      </c>
      <c r="E373" s="18" t="str">
        <f t="shared" si="13"/>
        <v>Dental_Claims_Header+Dental_Flag</v>
      </c>
      <c r="F373" s="44"/>
      <c r="G373" s="30"/>
      <c r="H373" s="9" t="s">
        <v>7</v>
      </c>
      <c r="I373" s="7"/>
      <c r="J373" s="7" t="s">
        <v>399</v>
      </c>
      <c r="K373" s="7" t="s">
        <v>244</v>
      </c>
      <c r="L373" s="7">
        <v>1</v>
      </c>
      <c r="M373" s="34"/>
      <c r="N373" s="34"/>
      <c r="O373" s="34"/>
      <c r="P373" s="34"/>
      <c r="Q373" s="34"/>
      <c r="R373" s="34"/>
      <c r="S373" s="34"/>
      <c r="T373" s="34"/>
      <c r="U373" s="34"/>
      <c r="V373" s="34"/>
      <c r="W373" s="34"/>
      <c r="X373" s="34"/>
      <c r="Y373" s="34"/>
      <c r="Z373" s="34"/>
      <c r="AA373" s="34"/>
      <c r="AB373" s="34"/>
      <c r="AC373" s="34"/>
      <c r="AD373" s="34"/>
      <c r="AE373" s="34"/>
      <c r="AF373" s="34"/>
      <c r="AG373" s="34"/>
      <c r="AH373" s="34"/>
      <c r="AI373" s="34"/>
      <c r="AJ373" s="34"/>
      <c r="AK373" s="34"/>
      <c r="AL373" s="34"/>
      <c r="AM373" s="34"/>
      <c r="AN373" s="34"/>
      <c r="AO373" s="34"/>
      <c r="AP373" s="34"/>
      <c r="AQ373" s="34"/>
      <c r="AR373" s="34"/>
      <c r="AS373" s="34"/>
      <c r="AT373" s="34"/>
      <c r="AU373" s="34"/>
      <c r="AV373" s="34"/>
      <c r="AW373" s="34"/>
      <c r="AX373" s="34"/>
      <c r="AY373" s="34"/>
      <c r="AZ373" s="34"/>
      <c r="BA373" s="34"/>
      <c r="BB373" s="34"/>
      <c r="BC373" s="34"/>
      <c r="BD373" s="34"/>
      <c r="BE373" s="34"/>
      <c r="BF373" s="34"/>
      <c r="BG373" s="34"/>
      <c r="BH373" s="34"/>
      <c r="BI373" s="34"/>
      <c r="BJ373" s="34"/>
      <c r="BK373" s="34"/>
      <c r="BL373" s="34"/>
      <c r="BM373" s="34"/>
      <c r="BN373" s="34"/>
    </row>
    <row r="374" spans="1:66" s="1" customFormat="1" ht="24.75" customHeight="1" x14ac:dyDescent="0.5">
      <c r="A374" s="46" t="s">
        <v>359</v>
      </c>
      <c r="B374" s="46" t="s">
        <v>4</v>
      </c>
      <c r="C374" s="57" t="s">
        <v>64</v>
      </c>
      <c r="D374" s="58">
        <v>374</v>
      </c>
      <c r="E374" s="18" t="str">
        <f t="shared" si="13"/>
        <v>Dental_Claims_Header+Insurance_Product_Type_Cd</v>
      </c>
      <c r="F374" s="44"/>
      <c r="G374" s="30"/>
      <c r="H374" s="9" t="s">
        <v>7</v>
      </c>
      <c r="I374" s="7" t="s">
        <v>65</v>
      </c>
      <c r="J374" s="7" t="s">
        <v>405</v>
      </c>
      <c r="K374" s="7" t="s">
        <v>244</v>
      </c>
      <c r="L374" s="7">
        <v>2</v>
      </c>
      <c r="M374" s="34"/>
      <c r="N374" s="34"/>
      <c r="O374" s="34"/>
      <c r="P374" s="34"/>
      <c r="Q374" s="34"/>
      <c r="R374" s="34"/>
      <c r="S374" s="34"/>
      <c r="T374" s="34"/>
      <c r="U374" s="34"/>
      <c r="V374" s="34"/>
      <c r="W374" s="34"/>
      <c r="X374" s="34"/>
      <c r="Y374" s="34"/>
      <c r="Z374" s="34"/>
      <c r="AA374" s="34"/>
      <c r="AB374" s="34"/>
      <c r="AC374" s="34"/>
      <c r="AD374" s="34"/>
      <c r="AE374" s="34"/>
      <c r="AF374" s="34"/>
      <c r="AG374" s="34"/>
      <c r="AH374" s="34"/>
      <c r="AI374" s="34"/>
      <c r="AJ374" s="34"/>
      <c r="AK374" s="34"/>
      <c r="AL374" s="34"/>
      <c r="AM374" s="34"/>
      <c r="AN374" s="34"/>
      <c r="AO374" s="34"/>
      <c r="AP374" s="34"/>
      <c r="AQ374" s="34"/>
      <c r="AR374" s="34"/>
      <c r="AS374" s="34"/>
      <c r="AT374" s="34"/>
      <c r="AU374" s="34"/>
      <c r="AV374" s="34"/>
      <c r="AW374" s="34"/>
      <c r="AX374" s="34"/>
      <c r="AY374" s="34"/>
      <c r="AZ374" s="34"/>
      <c r="BA374" s="34"/>
      <c r="BB374" s="34"/>
      <c r="BC374" s="34"/>
      <c r="BD374" s="34"/>
      <c r="BE374" s="34"/>
      <c r="BF374" s="34"/>
      <c r="BG374" s="34"/>
      <c r="BH374" s="34"/>
      <c r="BI374" s="34"/>
      <c r="BJ374" s="34"/>
      <c r="BK374" s="34"/>
      <c r="BL374" s="34"/>
      <c r="BM374" s="34"/>
      <c r="BN374" s="34"/>
    </row>
    <row r="375" spans="1:66" s="1" customFormat="1" ht="24.75" customHeight="1" x14ac:dyDescent="0.5">
      <c r="A375" s="46" t="s">
        <v>359</v>
      </c>
      <c r="B375" s="46" t="s">
        <v>4</v>
      </c>
      <c r="C375" s="57" t="s">
        <v>66</v>
      </c>
      <c r="D375" s="58">
        <v>375</v>
      </c>
      <c r="E375" s="18" t="str">
        <f t="shared" si="13"/>
        <v>Dental_Claims_Header+Insurance_Product_Type_Desc</v>
      </c>
      <c r="F375" s="44" t="str">
        <f t="array" ref="F375">IF(AND(G374=""),"","X")</f>
        <v/>
      </c>
      <c r="G375" s="30"/>
      <c r="H375" s="9" t="s">
        <v>7</v>
      </c>
      <c r="I375" s="7"/>
      <c r="J375" s="7" t="s">
        <v>406</v>
      </c>
      <c r="K375" s="7" t="s">
        <v>244</v>
      </c>
      <c r="L375" s="7">
        <v>75</v>
      </c>
      <c r="M375" s="34"/>
      <c r="N375" s="34"/>
      <c r="O375" s="34"/>
      <c r="P375" s="34"/>
      <c r="Q375" s="34"/>
      <c r="R375" s="34"/>
      <c r="S375" s="34"/>
      <c r="T375" s="34"/>
      <c r="U375" s="34"/>
      <c r="V375" s="34"/>
      <c r="W375" s="34"/>
      <c r="X375" s="34"/>
      <c r="Y375" s="34"/>
      <c r="Z375" s="34"/>
      <c r="AA375" s="34"/>
      <c r="AB375" s="34"/>
      <c r="AC375" s="34"/>
      <c r="AD375" s="34"/>
      <c r="AE375" s="34"/>
      <c r="AF375" s="34"/>
      <c r="AG375" s="34"/>
      <c r="AH375" s="34"/>
      <c r="AI375" s="34"/>
      <c r="AJ375" s="34"/>
      <c r="AK375" s="34"/>
      <c r="AL375" s="34"/>
      <c r="AM375" s="34"/>
      <c r="AN375" s="34"/>
      <c r="AO375" s="34"/>
      <c r="AP375" s="34"/>
      <c r="AQ375" s="34"/>
      <c r="AR375" s="34"/>
      <c r="AS375" s="34"/>
      <c r="AT375" s="34"/>
      <c r="AU375" s="34"/>
      <c r="AV375" s="34"/>
      <c r="AW375" s="34"/>
      <c r="AX375" s="34"/>
      <c r="AY375" s="34"/>
      <c r="AZ375" s="34"/>
      <c r="BA375" s="34"/>
      <c r="BB375" s="34"/>
      <c r="BC375" s="34"/>
      <c r="BD375" s="34"/>
      <c r="BE375" s="34"/>
      <c r="BF375" s="34"/>
      <c r="BG375" s="34"/>
      <c r="BH375" s="34"/>
      <c r="BI375" s="34"/>
      <c r="BJ375" s="34"/>
      <c r="BK375" s="34"/>
      <c r="BL375" s="34"/>
      <c r="BM375" s="34"/>
      <c r="BN375" s="34"/>
    </row>
    <row r="376" spans="1:66" s="1" customFormat="1" ht="24.75" customHeight="1" x14ac:dyDescent="0.5">
      <c r="A376" s="46" t="s">
        <v>359</v>
      </c>
      <c r="B376" s="46" t="s">
        <v>4</v>
      </c>
      <c r="C376" s="57" t="s">
        <v>68</v>
      </c>
      <c r="D376" s="58">
        <v>376</v>
      </c>
      <c r="E376" s="18" t="str">
        <f t="shared" si="13"/>
        <v>Dental_Claims_Header+Line_Count</v>
      </c>
      <c r="F376" s="44"/>
      <c r="G376" s="30"/>
      <c r="H376" s="9" t="s">
        <v>7</v>
      </c>
      <c r="I376" s="7" t="s">
        <v>6</v>
      </c>
      <c r="J376" s="7" t="s">
        <v>408</v>
      </c>
      <c r="K376" s="7" t="s">
        <v>245</v>
      </c>
      <c r="L376" s="7">
        <v>19</v>
      </c>
      <c r="M376" s="34"/>
      <c r="N376" s="34"/>
      <c r="O376" s="34"/>
      <c r="P376" s="34"/>
      <c r="Q376" s="34"/>
      <c r="R376" s="34"/>
      <c r="S376" s="34"/>
      <c r="T376" s="34"/>
      <c r="U376" s="34"/>
      <c r="V376" s="34"/>
      <c r="W376" s="34"/>
      <c r="X376" s="34"/>
      <c r="Y376" s="34"/>
      <c r="Z376" s="34"/>
      <c r="AA376" s="34"/>
      <c r="AB376" s="34"/>
      <c r="AC376" s="34"/>
      <c r="AD376" s="34"/>
      <c r="AE376" s="34"/>
      <c r="AF376" s="34"/>
      <c r="AG376" s="34"/>
      <c r="AH376" s="34"/>
      <c r="AI376" s="34"/>
      <c r="AJ376" s="34"/>
      <c r="AK376" s="34"/>
      <c r="AL376" s="34"/>
      <c r="AM376" s="34"/>
      <c r="AN376" s="34"/>
      <c r="AO376" s="34"/>
      <c r="AP376" s="34"/>
      <c r="AQ376" s="34"/>
      <c r="AR376" s="34"/>
      <c r="AS376" s="34"/>
      <c r="AT376" s="34"/>
      <c r="AU376" s="34"/>
      <c r="AV376" s="34"/>
      <c r="AW376" s="34"/>
      <c r="AX376" s="34"/>
      <c r="AY376" s="34"/>
      <c r="AZ376" s="34"/>
      <c r="BA376" s="34"/>
      <c r="BB376" s="34"/>
      <c r="BC376" s="34"/>
      <c r="BD376" s="34"/>
      <c r="BE376" s="34"/>
      <c r="BF376" s="34"/>
      <c r="BG376" s="34"/>
      <c r="BH376" s="34"/>
      <c r="BI376" s="34"/>
      <c r="BJ376" s="34"/>
      <c r="BK376" s="34"/>
      <c r="BL376" s="34"/>
      <c r="BM376" s="34"/>
      <c r="BN376" s="34"/>
    </row>
    <row r="377" spans="1:66" s="1" customFormat="1" ht="24.75" customHeight="1" x14ac:dyDescent="0.5">
      <c r="A377" s="46" t="s">
        <v>359</v>
      </c>
      <c r="B377" s="46" t="s">
        <v>4</v>
      </c>
      <c r="C377" s="57" t="s">
        <v>69</v>
      </c>
      <c r="D377" s="58">
        <v>377</v>
      </c>
      <c r="E377" s="18" t="str">
        <f t="shared" si="13"/>
        <v>Dental_Claims_Header+Line_of_Business_Cd</v>
      </c>
      <c r="F377" s="44"/>
      <c r="G377" s="30"/>
      <c r="H377" s="9" t="s">
        <v>7</v>
      </c>
      <c r="I377" s="7" t="s">
        <v>6</v>
      </c>
      <c r="J377" s="7" t="s">
        <v>409</v>
      </c>
      <c r="K377" s="7" t="s">
        <v>255</v>
      </c>
      <c r="L377" s="7">
        <v>3</v>
      </c>
      <c r="M377" s="34"/>
      <c r="N377" s="34"/>
      <c r="O377" s="34"/>
      <c r="P377" s="34"/>
      <c r="Q377" s="34"/>
      <c r="R377" s="34"/>
      <c r="S377" s="34"/>
      <c r="T377" s="34"/>
      <c r="U377" s="34"/>
      <c r="V377" s="34"/>
      <c r="W377" s="34"/>
      <c r="X377" s="34"/>
      <c r="Y377" s="34"/>
      <c r="Z377" s="34"/>
      <c r="AA377" s="34"/>
      <c r="AB377" s="34"/>
      <c r="AC377" s="34"/>
      <c r="AD377" s="34"/>
      <c r="AE377" s="34"/>
      <c r="AF377" s="34"/>
      <c r="AG377" s="34"/>
      <c r="AH377" s="34"/>
      <c r="AI377" s="34"/>
      <c r="AJ377" s="34"/>
      <c r="AK377" s="34"/>
      <c r="AL377" s="34"/>
      <c r="AM377" s="34"/>
      <c r="AN377" s="34"/>
      <c r="AO377" s="34"/>
      <c r="AP377" s="34"/>
      <c r="AQ377" s="34"/>
      <c r="AR377" s="34"/>
      <c r="AS377" s="34"/>
      <c r="AT377" s="34"/>
      <c r="AU377" s="34"/>
      <c r="AV377" s="34"/>
      <c r="AW377" s="34"/>
      <c r="AX377" s="34"/>
      <c r="AY377" s="34"/>
      <c r="AZ377" s="34"/>
      <c r="BA377" s="34"/>
      <c r="BB377" s="34"/>
      <c r="BC377" s="34"/>
      <c r="BD377" s="34"/>
      <c r="BE377" s="34"/>
      <c r="BF377" s="34"/>
      <c r="BG377" s="34"/>
      <c r="BH377" s="34"/>
      <c r="BI377" s="34"/>
      <c r="BJ377" s="34"/>
      <c r="BK377" s="34"/>
      <c r="BL377" s="34"/>
      <c r="BM377" s="34"/>
      <c r="BN377" s="34"/>
    </row>
    <row r="378" spans="1:66" s="1" customFormat="1" ht="24.75" customHeight="1" x14ac:dyDescent="0.5">
      <c r="A378" s="46" t="s">
        <v>359</v>
      </c>
      <c r="B378" s="46" t="s">
        <v>4</v>
      </c>
      <c r="C378" s="57" t="s">
        <v>73</v>
      </c>
      <c r="D378" s="58">
        <v>378</v>
      </c>
      <c r="E378" s="18" t="str">
        <f t="shared" si="13"/>
        <v>Dental_Claims_Header+Member_Eligible_Flag</v>
      </c>
      <c r="F378" s="44"/>
      <c r="G378" s="30"/>
      <c r="H378" s="9" t="s">
        <v>7</v>
      </c>
      <c r="I378" s="7" t="s">
        <v>6</v>
      </c>
      <c r="J378" s="7" t="s">
        <v>413</v>
      </c>
      <c r="K378" s="7" t="s">
        <v>244</v>
      </c>
      <c r="L378" s="7">
        <v>1</v>
      </c>
      <c r="M378" s="34"/>
      <c r="N378" s="34"/>
      <c r="O378" s="34"/>
      <c r="P378" s="34"/>
      <c r="Q378" s="34"/>
      <c r="R378" s="34"/>
      <c r="S378" s="34"/>
      <c r="T378" s="34"/>
      <c r="U378" s="34"/>
      <c r="V378" s="34"/>
      <c r="W378" s="34"/>
      <c r="X378" s="34"/>
      <c r="Y378" s="34"/>
      <c r="Z378" s="34"/>
      <c r="AA378" s="34"/>
      <c r="AB378" s="34"/>
      <c r="AC378" s="34"/>
      <c r="AD378" s="34"/>
      <c r="AE378" s="34"/>
      <c r="AF378" s="34"/>
      <c r="AG378" s="34"/>
      <c r="AH378" s="34"/>
      <c r="AI378" s="34"/>
      <c r="AJ378" s="34"/>
      <c r="AK378" s="34"/>
      <c r="AL378" s="34"/>
      <c r="AM378" s="34"/>
      <c r="AN378" s="34"/>
      <c r="AO378" s="34"/>
      <c r="AP378" s="34"/>
      <c r="AQ378" s="34"/>
      <c r="AR378" s="34"/>
      <c r="AS378" s="34"/>
      <c r="AT378" s="34"/>
      <c r="AU378" s="34"/>
      <c r="AV378" s="34"/>
      <c r="AW378" s="34"/>
      <c r="AX378" s="34"/>
      <c r="AY378" s="34"/>
      <c r="AZ378" s="34"/>
      <c r="BA378" s="34"/>
      <c r="BB378" s="34"/>
      <c r="BC378" s="34"/>
      <c r="BD378" s="34"/>
      <c r="BE378" s="34"/>
      <c r="BF378" s="34"/>
      <c r="BG378" s="34"/>
      <c r="BH378" s="34"/>
      <c r="BI378" s="34"/>
      <c r="BJ378" s="34"/>
      <c r="BK378" s="34"/>
      <c r="BL378" s="34"/>
      <c r="BM378" s="34"/>
      <c r="BN378" s="34"/>
    </row>
    <row r="379" spans="1:66" s="1" customFormat="1" ht="24.75" customHeight="1" x14ac:dyDescent="0.5">
      <c r="A379" s="46" t="s">
        <v>359</v>
      </c>
      <c r="B379" s="46" t="s">
        <v>4</v>
      </c>
      <c r="C379" s="7" t="s">
        <v>8</v>
      </c>
      <c r="D379" s="58">
        <v>379</v>
      </c>
      <c r="E379" s="18" t="str">
        <f t="shared" si="13"/>
        <v>Dental_Claims_Header+Payer_Cd</v>
      </c>
      <c r="F379" s="44"/>
      <c r="G379" s="30"/>
      <c r="H379" s="9" t="s">
        <v>564</v>
      </c>
      <c r="I379" s="7" t="s">
        <v>78</v>
      </c>
      <c r="J379" s="7" t="s">
        <v>414</v>
      </c>
      <c r="K379" s="7" t="s">
        <v>244</v>
      </c>
      <c r="L379" s="7">
        <v>8</v>
      </c>
      <c r="M379" s="34"/>
      <c r="N379" s="34"/>
      <c r="O379" s="34"/>
      <c r="P379" s="34"/>
      <c r="Q379" s="34"/>
      <c r="R379" s="34"/>
      <c r="S379" s="34"/>
      <c r="T379" s="34"/>
      <c r="U379" s="34"/>
      <c r="V379" s="34"/>
      <c r="W379" s="34"/>
      <c r="X379" s="34"/>
      <c r="Y379" s="34"/>
      <c r="Z379" s="34"/>
      <c r="AA379" s="34"/>
      <c r="AB379" s="34"/>
      <c r="AC379" s="34"/>
      <c r="AD379" s="34"/>
      <c r="AE379" s="34"/>
      <c r="AF379" s="34"/>
      <c r="AG379" s="34"/>
      <c r="AH379" s="34"/>
      <c r="AI379" s="34"/>
      <c r="AJ379" s="34"/>
      <c r="AK379" s="34"/>
      <c r="AL379" s="34"/>
      <c r="AM379" s="34"/>
      <c r="AN379" s="34"/>
      <c r="AO379" s="34"/>
      <c r="AP379" s="34"/>
      <c r="AQ379" s="34"/>
      <c r="AR379" s="34"/>
      <c r="AS379" s="34"/>
      <c r="AT379" s="34"/>
      <c r="AU379" s="34"/>
      <c r="AV379" s="34"/>
      <c r="AW379" s="34"/>
      <c r="AX379" s="34"/>
      <c r="AY379" s="34"/>
      <c r="AZ379" s="34"/>
      <c r="BA379" s="34"/>
      <c r="BB379" s="34"/>
      <c r="BC379" s="34"/>
      <c r="BD379" s="34"/>
      <c r="BE379" s="34"/>
      <c r="BF379" s="34"/>
      <c r="BG379" s="34"/>
      <c r="BH379" s="34"/>
      <c r="BI379" s="34"/>
      <c r="BJ379" s="34"/>
      <c r="BK379" s="34"/>
      <c r="BL379" s="34"/>
      <c r="BM379" s="34"/>
      <c r="BN379" s="34"/>
    </row>
    <row r="380" spans="1:66" s="1" customFormat="1" ht="24.75" customHeight="1" x14ac:dyDescent="0.5">
      <c r="A380" s="46" t="s">
        <v>359</v>
      </c>
      <c r="B380" s="46" t="s">
        <v>4</v>
      </c>
      <c r="C380" s="57" t="s">
        <v>70</v>
      </c>
      <c r="D380" s="58">
        <v>380</v>
      </c>
      <c r="E380" s="18" t="str">
        <f t="shared" si="13"/>
        <v>Dental_Claims_Header+Member_Age_Days</v>
      </c>
      <c r="F380" s="44"/>
      <c r="G380" s="30"/>
      <c r="H380" s="9" t="s">
        <v>5</v>
      </c>
      <c r="I380" s="7"/>
      <c r="J380" s="7" t="s">
        <v>410</v>
      </c>
      <c r="K380" s="7" t="s">
        <v>245</v>
      </c>
      <c r="L380" s="7">
        <v>19</v>
      </c>
      <c r="M380" s="34"/>
      <c r="N380" s="34"/>
      <c r="O380" s="34"/>
      <c r="P380" s="34"/>
      <c r="Q380" s="34"/>
      <c r="R380" s="34"/>
      <c r="S380" s="34"/>
      <c r="T380" s="34"/>
      <c r="U380" s="34"/>
      <c r="V380" s="34"/>
      <c r="W380" s="34"/>
      <c r="X380" s="34"/>
      <c r="Y380" s="34"/>
      <c r="Z380" s="34"/>
      <c r="AA380" s="34"/>
      <c r="AB380" s="34"/>
      <c r="AC380" s="34"/>
      <c r="AD380" s="34"/>
      <c r="AE380" s="34"/>
      <c r="AF380" s="34"/>
      <c r="AG380" s="34"/>
      <c r="AH380" s="34"/>
      <c r="AI380" s="34"/>
      <c r="AJ380" s="34"/>
      <c r="AK380" s="34"/>
      <c r="AL380" s="34"/>
      <c r="AM380" s="34"/>
      <c r="AN380" s="34"/>
      <c r="AO380" s="34"/>
      <c r="AP380" s="34"/>
      <c r="AQ380" s="34"/>
      <c r="AR380" s="34"/>
      <c r="AS380" s="34"/>
      <c r="AT380" s="34"/>
      <c r="AU380" s="34"/>
      <c r="AV380" s="34"/>
      <c r="AW380" s="34"/>
      <c r="AX380" s="34"/>
      <c r="AY380" s="34"/>
      <c r="AZ380" s="34"/>
      <c r="BA380" s="34"/>
      <c r="BB380" s="34"/>
      <c r="BC380" s="34"/>
      <c r="BD380" s="34"/>
      <c r="BE380" s="34"/>
      <c r="BF380" s="34"/>
      <c r="BG380" s="34"/>
      <c r="BH380" s="34"/>
      <c r="BI380" s="34"/>
      <c r="BJ380" s="34"/>
      <c r="BK380" s="34"/>
      <c r="BL380" s="34"/>
      <c r="BM380" s="34"/>
      <c r="BN380" s="34"/>
    </row>
    <row r="381" spans="1:66" s="1" customFormat="1" ht="24.75" customHeight="1" x14ac:dyDescent="0.5">
      <c r="A381" s="46" t="s">
        <v>359</v>
      </c>
      <c r="B381" s="46" t="s">
        <v>4</v>
      </c>
      <c r="C381" s="57" t="s">
        <v>71</v>
      </c>
      <c r="D381" s="58">
        <v>381</v>
      </c>
      <c r="E381" s="18" t="str">
        <f t="shared" si="13"/>
        <v>Dental_Claims_Header+Member_Age_Years</v>
      </c>
      <c r="F381" s="44"/>
      <c r="G381" s="30"/>
      <c r="H381" s="9" t="s">
        <v>7</v>
      </c>
      <c r="I381" s="7"/>
      <c r="J381" s="7" t="s">
        <v>411</v>
      </c>
      <c r="K381" s="7" t="s">
        <v>245</v>
      </c>
      <c r="L381" s="7">
        <v>19</v>
      </c>
      <c r="M381" s="34"/>
      <c r="N381" s="34"/>
      <c r="O381" s="34"/>
      <c r="P381" s="34"/>
      <c r="Q381" s="34"/>
      <c r="R381" s="34"/>
      <c r="S381" s="34"/>
      <c r="T381" s="34"/>
      <c r="U381" s="34"/>
      <c r="V381" s="34"/>
      <c r="W381" s="34"/>
      <c r="X381" s="34"/>
      <c r="Y381" s="34"/>
      <c r="Z381" s="34"/>
      <c r="AA381" s="34"/>
      <c r="AB381" s="34"/>
      <c r="AC381" s="34"/>
      <c r="AD381" s="34"/>
      <c r="AE381" s="34"/>
      <c r="AF381" s="34"/>
      <c r="AG381" s="34"/>
      <c r="AH381" s="34"/>
      <c r="AI381" s="34"/>
      <c r="AJ381" s="34"/>
      <c r="AK381" s="34"/>
      <c r="AL381" s="34"/>
      <c r="AM381" s="34"/>
      <c r="AN381" s="34"/>
      <c r="AO381" s="34"/>
      <c r="AP381" s="34"/>
      <c r="AQ381" s="34"/>
      <c r="AR381" s="34"/>
      <c r="AS381" s="34"/>
      <c r="AT381" s="34"/>
      <c r="AU381" s="34"/>
      <c r="AV381" s="34"/>
      <c r="AW381" s="34"/>
      <c r="AX381" s="34"/>
      <c r="AY381" s="34"/>
      <c r="AZ381" s="34"/>
      <c r="BA381" s="34"/>
      <c r="BB381" s="34"/>
      <c r="BC381" s="34"/>
      <c r="BD381" s="34"/>
      <c r="BE381" s="34"/>
      <c r="BF381" s="34"/>
      <c r="BG381" s="34"/>
      <c r="BH381" s="34"/>
      <c r="BI381" s="34"/>
      <c r="BJ381" s="34"/>
      <c r="BK381" s="34"/>
      <c r="BL381" s="34"/>
      <c r="BM381" s="34"/>
      <c r="BN381" s="34"/>
    </row>
    <row r="382" spans="1:66" s="1" customFormat="1" ht="24.75" customHeight="1" x14ac:dyDescent="0.5">
      <c r="A382" s="46" t="s">
        <v>359</v>
      </c>
      <c r="B382" s="46" t="s">
        <v>4</v>
      </c>
      <c r="C382" s="57" t="s">
        <v>216</v>
      </c>
      <c r="D382" s="58">
        <v>382</v>
      </c>
      <c r="E382" s="18" t="str">
        <f t="shared" si="13"/>
        <v>Dental_Claims_Header+Member_Age_Years_YE</v>
      </c>
      <c r="F382" s="44"/>
      <c r="G382" s="30"/>
      <c r="H382" s="9" t="s">
        <v>7</v>
      </c>
      <c r="I382" s="7"/>
      <c r="J382" s="7" t="s">
        <v>412</v>
      </c>
      <c r="K382" s="7" t="s">
        <v>245</v>
      </c>
      <c r="L382" s="7">
        <v>19</v>
      </c>
      <c r="M382" s="34"/>
      <c r="N382" s="34"/>
      <c r="O382" s="34"/>
      <c r="P382" s="34"/>
      <c r="Q382" s="34"/>
      <c r="R382" s="34"/>
      <c r="S382" s="34"/>
      <c r="T382" s="34"/>
      <c r="U382" s="34"/>
      <c r="V382" s="34"/>
      <c r="W382" s="34"/>
      <c r="X382" s="34"/>
      <c r="Y382" s="34"/>
      <c r="Z382" s="34"/>
      <c r="AA382" s="34"/>
      <c r="AB382" s="34"/>
      <c r="AC382" s="34"/>
      <c r="AD382" s="34"/>
      <c r="AE382" s="34"/>
      <c r="AF382" s="34"/>
      <c r="AG382" s="34"/>
      <c r="AH382" s="34"/>
      <c r="AI382" s="34"/>
      <c r="AJ382" s="34"/>
      <c r="AK382" s="34"/>
      <c r="AL382" s="34"/>
      <c r="AM382" s="34"/>
      <c r="AN382" s="34"/>
      <c r="AO382" s="34"/>
      <c r="AP382" s="34"/>
      <c r="AQ382" s="34"/>
      <c r="AR382" s="34"/>
      <c r="AS382" s="34"/>
      <c r="AT382" s="34"/>
      <c r="AU382" s="34"/>
      <c r="AV382" s="34"/>
      <c r="AW382" s="34"/>
      <c r="AX382" s="34"/>
      <c r="AY382" s="34"/>
      <c r="AZ382" s="34"/>
      <c r="BA382" s="34"/>
      <c r="BB382" s="34"/>
      <c r="BC382" s="34"/>
      <c r="BD382" s="34"/>
      <c r="BE382" s="34"/>
      <c r="BF382" s="34"/>
      <c r="BG382" s="34"/>
      <c r="BH382" s="34"/>
      <c r="BI382" s="34"/>
      <c r="BJ382" s="34"/>
      <c r="BK382" s="34"/>
      <c r="BL382" s="34"/>
      <c r="BM382" s="34"/>
      <c r="BN382" s="34"/>
    </row>
    <row r="383" spans="1:66" s="1" customFormat="1" ht="24.75" customHeight="1" x14ac:dyDescent="0.5">
      <c r="A383" s="47" t="s">
        <v>360</v>
      </c>
      <c r="B383" s="47" t="s">
        <v>11</v>
      </c>
      <c r="C383" s="57" t="s">
        <v>39</v>
      </c>
      <c r="D383" s="58">
        <v>383</v>
      </c>
      <c r="E383" s="18" t="str">
        <f t="shared" si="13"/>
        <v>Dental_Claims_Line+Billing_Provider_Composite_ID</v>
      </c>
      <c r="F383" s="44" t="str">
        <f t="array" ref="F383">IF(AND($G$383:$G$426=""),"","X")</f>
        <v/>
      </c>
      <c r="G383" s="30"/>
      <c r="H383" s="9" t="s">
        <v>7</v>
      </c>
      <c r="I383" s="7" t="s">
        <v>6</v>
      </c>
      <c r="J383" s="7" t="s">
        <v>402</v>
      </c>
      <c r="K383" s="7" t="s">
        <v>245</v>
      </c>
      <c r="L383" s="7">
        <v>19</v>
      </c>
      <c r="M383" s="34"/>
      <c r="N383" s="34"/>
      <c r="O383" s="34"/>
      <c r="P383" s="34"/>
      <c r="Q383" s="34"/>
      <c r="R383" s="34"/>
      <c r="S383" s="34"/>
      <c r="T383" s="34"/>
      <c r="U383" s="34"/>
      <c r="V383" s="34"/>
      <c r="W383" s="34"/>
      <c r="X383" s="34"/>
      <c r="Y383" s="34"/>
      <c r="Z383" s="34"/>
      <c r="AA383" s="34"/>
      <c r="AB383" s="34"/>
      <c r="AC383" s="34"/>
      <c r="AD383" s="34"/>
      <c r="AE383" s="34"/>
      <c r="AF383" s="34"/>
      <c r="AG383" s="34"/>
      <c r="AH383" s="34"/>
      <c r="AI383" s="34"/>
      <c r="AJ383" s="34"/>
      <c r="AK383" s="34"/>
      <c r="AL383" s="34"/>
      <c r="AM383" s="34"/>
      <c r="AN383" s="34"/>
      <c r="AO383" s="34"/>
      <c r="AP383" s="34"/>
      <c r="AQ383" s="34"/>
      <c r="AR383" s="34"/>
      <c r="AS383" s="34"/>
      <c r="AT383" s="34"/>
      <c r="AU383" s="34"/>
      <c r="AV383" s="34"/>
      <c r="AW383" s="34"/>
      <c r="AX383" s="34"/>
      <c r="AY383" s="34"/>
      <c r="AZ383" s="34"/>
      <c r="BA383" s="34"/>
      <c r="BB383" s="34"/>
      <c r="BC383" s="34"/>
      <c r="BD383" s="34"/>
      <c r="BE383" s="34"/>
      <c r="BF383" s="34"/>
      <c r="BG383" s="34"/>
      <c r="BH383" s="34"/>
      <c r="BI383" s="34"/>
      <c r="BJ383" s="34"/>
      <c r="BK383" s="34"/>
      <c r="BL383" s="34"/>
      <c r="BM383" s="34"/>
      <c r="BN383" s="34"/>
    </row>
    <row r="384" spans="1:66" s="1" customFormat="1" ht="24.75" customHeight="1" x14ac:dyDescent="0.5">
      <c r="A384" s="46" t="s">
        <v>360</v>
      </c>
      <c r="B384" s="46" t="s">
        <v>11</v>
      </c>
      <c r="C384" s="57" t="s">
        <v>19</v>
      </c>
      <c r="D384" s="58">
        <v>384</v>
      </c>
      <c r="E384" s="18" t="str">
        <f t="shared" si="13"/>
        <v>Dental_Claims_Line+Claim_ID</v>
      </c>
      <c r="F384" s="44" t="str">
        <f t="array" ref="F384">IF(AND($G$383:$G$426=""),"","X")</f>
        <v/>
      </c>
      <c r="G384" s="30"/>
      <c r="H384" s="9" t="s">
        <v>7</v>
      </c>
      <c r="I384" s="7" t="s">
        <v>6</v>
      </c>
      <c r="J384" s="7" t="s">
        <v>511</v>
      </c>
      <c r="K384" s="7" t="s">
        <v>245</v>
      </c>
      <c r="L384" s="7">
        <v>19</v>
      </c>
      <c r="M384" s="34"/>
      <c r="N384" s="34"/>
      <c r="O384" s="34"/>
      <c r="P384" s="34"/>
      <c r="Q384" s="34"/>
      <c r="R384" s="34"/>
      <c r="S384" s="34"/>
      <c r="T384" s="34"/>
      <c r="U384" s="34"/>
      <c r="V384" s="34"/>
      <c r="W384" s="34"/>
      <c r="X384" s="34"/>
      <c r="Y384" s="34"/>
      <c r="Z384" s="34"/>
      <c r="AA384" s="34"/>
      <c r="AB384" s="34"/>
      <c r="AC384" s="34"/>
      <c r="AD384" s="34"/>
      <c r="AE384" s="34"/>
      <c r="AF384" s="34"/>
      <c r="AG384" s="34"/>
      <c r="AH384" s="34"/>
      <c r="AI384" s="34"/>
      <c r="AJ384" s="34"/>
      <c r="AK384" s="34"/>
      <c r="AL384" s="34"/>
      <c r="AM384" s="34"/>
      <c r="AN384" s="34"/>
      <c r="AO384" s="34"/>
      <c r="AP384" s="34"/>
      <c r="AQ384" s="34"/>
      <c r="AR384" s="34"/>
      <c r="AS384" s="34"/>
      <c r="AT384" s="34"/>
      <c r="AU384" s="34"/>
      <c r="AV384" s="34"/>
      <c r="AW384" s="34"/>
      <c r="AX384" s="34"/>
      <c r="AY384" s="34"/>
      <c r="AZ384" s="34"/>
      <c r="BA384" s="34"/>
      <c r="BB384" s="34"/>
      <c r="BC384" s="34"/>
      <c r="BD384" s="34"/>
      <c r="BE384" s="34"/>
      <c r="BF384" s="34"/>
      <c r="BG384" s="34"/>
      <c r="BH384" s="34"/>
      <c r="BI384" s="34"/>
      <c r="BJ384" s="34"/>
      <c r="BK384" s="34"/>
      <c r="BL384" s="34"/>
      <c r="BM384" s="34"/>
      <c r="BN384" s="34"/>
    </row>
    <row r="385" spans="1:66" s="1" customFormat="1" ht="24.75" customHeight="1" x14ac:dyDescent="0.5">
      <c r="A385" s="46" t="s">
        <v>360</v>
      </c>
      <c r="B385" s="46" t="s">
        <v>11</v>
      </c>
      <c r="C385" s="57" t="s">
        <v>72</v>
      </c>
      <c r="D385" s="58">
        <v>385</v>
      </c>
      <c r="E385" s="18" t="str">
        <f t="shared" si="13"/>
        <v>Dental_Claims_Line+Member_Composite_ID</v>
      </c>
      <c r="F385" s="44" t="str">
        <f t="array" ref="F385">IF(AND($G$383:$G$426=""),"","X")</f>
        <v/>
      </c>
      <c r="G385" s="30"/>
      <c r="H385" s="9" t="s">
        <v>7</v>
      </c>
      <c r="I385" s="7" t="s">
        <v>6</v>
      </c>
      <c r="J385" s="7" t="s">
        <v>550</v>
      </c>
      <c r="K385" s="7" t="s">
        <v>245</v>
      </c>
      <c r="L385" s="7">
        <v>19</v>
      </c>
      <c r="M385" s="34"/>
      <c r="N385" s="34"/>
      <c r="O385" s="34"/>
      <c r="P385" s="34"/>
      <c r="Q385" s="34"/>
      <c r="R385" s="34"/>
      <c r="S385" s="34"/>
      <c r="T385" s="34"/>
      <c r="U385" s="34"/>
      <c r="V385" s="34"/>
      <c r="W385" s="34"/>
      <c r="X385" s="34"/>
      <c r="Y385" s="34"/>
      <c r="Z385" s="34"/>
      <c r="AA385" s="34"/>
      <c r="AB385" s="34"/>
      <c r="AC385" s="34"/>
      <c r="AD385" s="34"/>
      <c r="AE385" s="34"/>
      <c r="AF385" s="34"/>
      <c r="AG385" s="34"/>
      <c r="AH385" s="34"/>
      <c r="AI385" s="34"/>
      <c r="AJ385" s="34"/>
      <c r="AK385" s="34"/>
      <c r="AL385" s="34"/>
      <c r="AM385" s="34"/>
      <c r="AN385" s="34"/>
      <c r="AO385" s="34"/>
      <c r="AP385" s="34"/>
      <c r="AQ385" s="34"/>
      <c r="AR385" s="34"/>
      <c r="AS385" s="34"/>
      <c r="AT385" s="34"/>
      <c r="AU385" s="34"/>
      <c r="AV385" s="34"/>
      <c r="AW385" s="34"/>
      <c r="AX385" s="34"/>
      <c r="AY385" s="34"/>
      <c r="AZ385" s="34"/>
      <c r="BA385" s="34"/>
      <c r="BB385" s="34"/>
      <c r="BC385" s="34"/>
      <c r="BD385" s="34"/>
      <c r="BE385" s="34"/>
      <c r="BF385" s="34"/>
      <c r="BG385" s="34"/>
      <c r="BH385" s="34"/>
      <c r="BI385" s="34"/>
      <c r="BJ385" s="34"/>
      <c r="BK385" s="34"/>
      <c r="BL385" s="34"/>
      <c r="BM385" s="34"/>
      <c r="BN385" s="34"/>
    </row>
    <row r="386" spans="1:66" s="1" customFormat="1" ht="24.75" customHeight="1" x14ac:dyDescent="0.5">
      <c r="A386" s="46" t="s">
        <v>360</v>
      </c>
      <c r="B386" s="46" t="s">
        <v>11</v>
      </c>
      <c r="C386" s="57" t="s">
        <v>74</v>
      </c>
      <c r="D386" s="58">
        <v>386</v>
      </c>
      <c r="E386" s="18" t="str">
        <f t="shared" si="13"/>
        <v>Dental_Claims_Line+Member_ID</v>
      </c>
      <c r="F386" s="44" t="str">
        <f t="array" ref="F386">IF(AND($G$383:$G$426=""),"","X")</f>
        <v/>
      </c>
      <c r="G386" s="30"/>
      <c r="H386" s="9" t="s">
        <v>7</v>
      </c>
      <c r="I386" s="7" t="s">
        <v>75</v>
      </c>
      <c r="J386" s="7" t="s">
        <v>551</v>
      </c>
      <c r="K386" s="7" t="s">
        <v>245</v>
      </c>
      <c r="L386" s="7">
        <v>19</v>
      </c>
      <c r="M386" s="34"/>
      <c r="N386" s="34"/>
      <c r="O386" s="34"/>
      <c r="P386" s="34"/>
      <c r="Q386" s="34"/>
      <c r="R386" s="34"/>
      <c r="S386" s="34"/>
      <c r="T386" s="34"/>
      <c r="U386" s="34"/>
      <c r="V386" s="34"/>
      <c r="W386" s="34"/>
      <c r="X386" s="34"/>
      <c r="Y386" s="34"/>
      <c r="Z386" s="34"/>
      <c r="AA386" s="34"/>
      <c r="AB386" s="34"/>
      <c r="AC386" s="34"/>
      <c r="AD386" s="34"/>
      <c r="AE386" s="34"/>
      <c r="AF386" s="34"/>
      <c r="AG386" s="34"/>
      <c r="AH386" s="34"/>
      <c r="AI386" s="34"/>
      <c r="AJ386" s="34"/>
      <c r="AK386" s="34"/>
      <c r="AL386" s="34"/>
      <c r="AM386" s="34"/>
      <c r="AN386" s="34"/>
      <c r="AO386" s="34"/>
      <c r="AP386" s="34"/>
      <c r="AQ386" s="34"/>
      <c r="AR386" s="34"/>
      <c r="AS386" s="34"/>
      <c r="AT386" s="34"/>
      <c r="AU386" s="34"/>
      <c r="AV386" s="34"/>
      <c r="AW386" s="34"/>
      <c r="AX386" s="34"/>
      <c r="AY386" s="34"/>
      <c r="AZ386" s="34"/>
      <c r="BA386" s="34"/>
      <c r="BB386" s="34"/>
      <c r="BC386" s="34"/>
      <c r="BD386" s="34"/>
      <c r="BE386" s="34"/>
      <c r="BF386" s="34"/>
      <c r="BG386" s="34"/>
      <c r="BH386" s="34"/>
      <c r="BI386" s="34"/>
      <c r="BJ386" s="34"/>
      <c r="BK386" s="34"/>
      <c r="BL386" s="34"/>
      <c r="BM386" s="34"/>
      <c r="BN386" s="34"/>
    </row>
    <row r="387" spans="1:66" s="1" customFormat="1" ht="24.75" customHeight="1" x14ac:dyDescent="0.5">
      <c r="A387" s="46" t="s">
        <v>360</v>
      </c>
      <c r="B387" s="46" t="s">
        <v>11</v>
      </c>
      <c r="C387" s="57" t="s">
        <v>290</v>
      </c>
      <c r="D387" s="58">
        <v>387</v>
      </c>
      <c r="E387" s="18" t="str">
        <f t="shared" si="13"/>
        <v>Dental_Claims_Line+Service_Provider_Composite_ID</v>
      </c>
      <c r="F387" s="44" t="str">
        <f t="array" ref="F387">IF(AND($G$383:$G$426=""),"","X")</f>
        <v/>
      </c>
      <c r="G387" s="30"/>
      <c r="H387" s="9" t="s">
        <v>7</v>
      </c>
      <c r="I387" s="7" t="s">
        <v>6</v>
      </c>
      <c r="J387" s="7" t="s">
        <v>513</v>
      </c>
      <c r="K387" s="7" t="s">
        <v>245</v>
      </c>
      <c r="L387" s="7">
        <v>19</v>
      </c>
      <c r="M387" s="34"/>
      <c r="N387" s="34"/>
      <c r="O387" s="34"/>
      <c r="P387" s="34"/>
      <c r="Q387" s="34"/>
      <c r="R387" s="34"/>
      <c r="S387" s="34"/>
      <c r="T387" s="34"/>
      <c r="U387" s="34"/>
      <c r="V387" s="34"/>
      <c r="W387" s="34"/>
      <c r="X387" s="34"/>
      <c r="Y387" s="34"/>
      <c r="Z387" s="34"/>
      <c r="AA387" s="34"/>
      <c r="AB387" s="34"/>
      <c r="AC387" s="34"/>
      <c r="AD387" s="34"/>
      <c r="AE387" s="34"/>
      <c r="AF387" s="34"/>
      <c r="AG387" s="34"/>
      <c r="AH387" s="34"/>
      <c r="AI387" s="34"/>
      <c r="AJ387" s="34"/>
      <c r="AK387" s="34"/>
      <c r="AL387" s="34"/>
      <c r="AM387" s="34"/>
      <c r="AN387" s="34"/>
      <c r="AO387" s="34"/>
      <c r="AP387" s="34"/>
      <c r="AQ387" s="34"/>
      <c r="AR387" s="34"/>
      <c r="AS387" s="34"/>
      <c r="AT387" s="34"/>
      <c r="AU387" s="34"/>
      <c r="AV387" s="34"/>
      <c r="AW387" s="34"/>
      <c r="AX387" s="34"/>
      <c r="AY387" s="34"/>
      <c r="AZ387" s="34"/>
      <c r="BA387" s="34"/>
      <c r="BB387" s="34"/>
      <c r="BC387" s="34"/>
      <c r="BD387" s="34"/>
      <c r="BE387" s="34"/>
      <c r="BF387" s="34"/>
      <c r="BG387" s="34"/>
      <c r="BH387" s="34"/>
      <c r="BI387" s="34"/>
      <c r="BJ387" s="34"/>
      <c r="BK387" s="34"/>
      <c r="BL387" s="34"/>
      <c r="BM387" s="34"/>
      <c r="BN387" s="34"/>
    </row>
    <row r="388" spans="1:66" s="1" customFormat="1" ht="24.75" customHeight="1" x14ac:dyDescent="0.5">
      <c r="A388" s="46" t="s">
        <v>360</v>
      </c>
      <c r="B388" s="47" t="s">
        <v>545</v>
      </c>
      <c r="C388" s="7" t="s">
        <v>87</v>
      </c>
      <c r="D388" s="58">
        <v>388</v>
      </c>
      <c r="E388" s="18" t="str">
        <f t="shared" ref="E388:E414" si="14">A388&amp;"+"&amp;C388</f>
        <v>Dental_Claims_Line+CPT4_Cd</v>
      </c>
      <c r="F388" s="44"/>
      <c r="G388" s="30"/>
      <c r="H388" s="9" t="s">
        <v>7</v>
      </c>
      <c r="I388" s="7" t="s">
        <v>88</v>
      </c>
      <c r="J388" s="7" t="s">
        <v>563</v>
      </c>
      <c r="K388" s="7" t="s">
        <v>244</v>
      </c>
      <c r="L388" s="7">
        <v>7</v>
      </c>
      <c r="M388" s="34"/>
      <c r="N388" s="34"/>
      <c r="O388" s="34"/>
      <c r="P388" s="34"/>
      <c r="Q388" s="34"/>
      <c r="R388" s="34"/>
      <c r="S388" s="34"/>
      <c r="T388" s="34"/>
      <c r="U388" s="34"/>
      <c r="V388" s="34"/>
      <c r="W388" s="34"/>
      <c r="X388" s="34"/>
      <c r="Y388" s="34"/>
      <c r="Z388" s="34"/>
      <c r="AA388" s="34"/>
      <c r="AB388" s="34"/>
      <c r="AC388" s="34"/>
      <c r="AD388" s="34"/>
      <c r="AE388" s="34"/>
      <c r="AF388" s="34"/>
      <c r="AG388" s="34"/>
      <c r="AH388" s="34"/>
      <c r="AI388" s="34"/>
      <c r="AJ388" s="34"/>
      <c r="AK388" s="34"/>
      <c r="AL388" s="34"/>
      <c r="AM388" s="34"/>
      <c r="AN388" s="34"/>
      <c r="AO388" s="34"/>
      <c r="AP388" s="34"/>
      <c r="AQ388" s="34"/>
      <c r="AR388" s="34"/>
      <c r="AS388" s="34"/>
      <c r="AT388" s="34"/>
      <c r="AU388" s="34"/>
      <c r="AV388" s="34"/>
      <c r="AW388" s="34"/>
      <c r="AX388" s="34"/>
      <c r="AY388" s="34"/>
      <c r="AZ388" s="34"/>
      <c r="BA388" s="34"/>
      <c r="BB388" s="34"/>
      <c r="BC388" s="34"/>
      <c r="BD388" s="34"/>
      <c r="BE388" s="34"/>
      <c r="BF388" s="34"/>
      <c r="BG388" s="34"/>
      <c r="BH388" s="34"/>
      <c r="BI388" s="34"/>
      <c r="BJ388" s="34"/>
      <c r="BK388" s="34"/>
      <c r="BL388" s="34"/>
      <c r="BM388" s="34"/>
      <c r="BN388" s="34"/>
    </row>
    <row r="389" spans="1:66" s="1" customFormat="1" ht="24.75" customHeight="1" x14ac:dyDescent="0.5">
      <c r="A389" s="46" t="s">
        <v>360</v>
      </c>
      <c r="B389" s="46" t="s">
        <v>545</v>
      </c>
      <c r="C389" s="7" t="s">
        <v>89</v>
      </c>
      <c r="D389" s="58">
        <v>389</v>
      </c>
      <c r="E389" s="18" t="str">
        <f t="shared" si="14"/>
        <v>Dental_Claims_Line+CPT4_Mod1_Cd</v>
      </c>
      <c r="F389" s="44"/>
      <c r="G389" s="30"/>
      <c r="H389" s="9" t="s">
        <v>7</v>
      </c>
      <c r="I389" s="7" t="s">
        <v>90</v>
      </c>
      <c r="J389" s="7" t="s">
        <v>271</v>
      </c>
      <c r="K389" s="7" t="s">
        <v>255</v>
      </c>
      <c r="L389" s="7">
        <v>2</v>
      </c>
      <c r="M389" s="34"/>
      <c r="N389" s="34"/>
      <c r="O389" s="34"/>
      <c r="P389" s="34"/>
      <c r="Q389" s="34"/>
      <c r="R389" s="34"/>
      <c r="S389" s="34"/>
      <c r="T389" s="34"/>
      <c r="U389" s="34"/>
      <c r="V389" s="34"/>
      <c r="W389" s="34"/>
      <c r="X389" s="34"/>
      <c r="Y389" s="34"/>
      <c r="Z389" s="34"/>
      <c r="AA389" s="34"/>
      <c r="AB389" s="34"/>
      <c r="AC389" s="34"/>
      <c r="AD389" s="34"/>
      <c r="AE389" s="34"/>
      <c r="AF389" s="34"/>
      <c r="AG389" s="34"/>
      <c r="AH389" s="34"/>
      <c r="AI389" s="34"/>
      <c r="AJ389" s="34"/>
      <c r="AK389" s="34"/>
      <c r="AL389" s="34"/>
      <c r="AM389" s="34"/>
      <c r="AN389" s="34"/>
      <c r="AO389" s="34"/>
      <c r="AP389" s="34"/>
      <c r="AQ389" s="34"/>
      <c r="AR389" s="34"/>
      <c r="AS389" s="34"/>
      <c r="AT389" s="34"/>
      <c r="AU389" s="34"/>
      <c r="AV389" s="34"/>
      <c r="AW389" s="34"/>
      <c r="AX389" s="34"/>
      <c r="AY389" s="34"/>
      <c r="AZ389" s="34"/>
      <c r="BA389" s="34"/>
      <c r="BB389" s="34"/>
      <c r="BC389" s="34"/>
      <c r="BD389" s="34"/>
      <c r="BE389" s="34"/>
      <c r="BF389" s="34"/>
      <c r="BG389" s="34"/>
      <c r="BH389" s="34"/>
      <c r="BI389" s="34"/>
      <c r="BJ389" s="34"/>
      <c r="BK389" s="34"/>
      <c r="BL389" s="34"/>
      <c r="BM389" s="34"/>
      <c r="BN389" s="34"/>
    </row>
    <row r="390" spans="1:66" s="1" customFormat="1" ht="24.75" customHeight="1" x14ac:dyDescent="0.5">
      <c r="A390" s="46" t="s">
        <v>360</v>
      </c>
      <c r="B390" s="46" t="s">
        <v>545</v>
      </c>
      <c r="C390" s="7" t="s">
        <v>91</v>
      </c>
      <c r="D390" s="58">
        <v>390</v>
      </c>
      <c r="E390" s="18" t="str">
        <f t="shared" si="14"/>
        <v>Dental_Claims_Line+CPT4_Mod2_Cd</v>
      </c>
      <c r="F390" s="44"/>
      <c r="G390" s="30"/>
      <c r="H390" s="9" t="s">
        <v>7</v>
      </c>
      <c r="I390" s="7" t="s">
        <v>92</v>
      </c>
      <c r="J390" s="7" t="s">
        <v>271</v>
      </c>
      <c r="K390" s="7" t="s">
        <v>255</v>
      </c>
      <c r="L390" s="7">
        <v>2</v>
      </c>
      <c r="M390" s="34"/>
      <c r="N390" s="34"/>
      <c r="O390" s="34"/>
      <c r="P390" s="34"/>
      <c r="Q390" s="34"/>
      <c r="R390" s="34"/>
      <c r="S390" s="34"/>
      <c r="T390" s="34"/>
      <c r="U390" s="34"/>
      <c r="V390" s="34"/>
      <c r="W390" s="34"/>
      <c r="X390" s="34"/>
      <c r="Y390" s="34"/>
      <c r="Z390" s="34"/>
      <c r="AA390" s="34"/>
      <c r="AB390" s="34"/>
      <c r="AC390" s="34"/>
      <c r="AD390" s="34"/>
      <c r="AE390" s="34"/>
      <c r="AF390" s="34"/>
      <c r="AG390" s="34"/>
      <c r="AH390" s="34"/>
      <c r="AI390" s="34"/>
      <c r="AJ390" s="34"/>
      <c r="AK390" s="34"/>
      <c r="AL390" s="34"/>
      <c r="AM390" s="34"/>
      <c r="AN390" s="34"/>
      <c r="AO390" s="34"/>
      <c r="AP390" s="34"/>
      <c r="AQ390" s="34"/>
      <c r="AR390" s="34"/>
      <c r="AS390" s="34"/>
      <c r="AT390" s="34"/>
      <c r="AU390" s="34"/>
      <c r="AV390" s="34"/>
      <c r="AW390" s="34"/>
      <c r="AX390" s="34"/>
      <c r="AY390" s="34"/>
      <c r="AZ390" s="34"/>
      <c r="BA390" s="34"/>
      <c r="BB390" s="34"/>
      <c r="BC390" s="34"/>
      <c r="BD390" s="34"/>
      <c r="BE390" s="34"/>
      <c r="BF390" s="34"/>
      <c r="BG390" s="34"/>
      <c r="BH390" s="34"/>
      <c r="BI390" s="34"/>
      <c r="BJ390" s="34"/>
      <c r="BK390" s="34"/>
      <c r="BL390" s="34"/>
      <c r="BM390" s="34"/>
      <c r="BN390" s="34"/>
    </row>
    <row r="391" spans="1:66" s="32" customFormat="1" ht="24.75" customHeight="1" x14ac:dyDescent="0.5">
      <c r="A391" s="46" t="s">
        <v>360</v>
      </c>
      <c r="B391" s="46" t="s">
        <v>545</v>
      </c>
      <c r="C391" s="7" t="s">
        <v>291</v>
      </c>
      <c r="D391" s="58">
        <v>391</v>
      </c>
      <c r="E391" s="18" t="str">
        <f t="shared" si="14"/>
        <v>Dental_Claims_Line+CPT4_Mod3_Cd</v>
      </c>
      <c r="F391" s="44"/>
      <c r="G391" s="30"/>
      <c r="H391" s="9" t="s">
        <v>7</v>
      </c>
      <c r="I391" s="7" t="s">
        <v>682</v>
      </c>
      <c r="J391" s="7" t="s">
        <v>271</v>
      </c>
      <c r="K391" s="7" t="s">
        <v>255</v>
      </c>
      <c r="L391" s="7">
        <v>2</v>
      </c>
      <c r="M391" s="34"/>
      <c r="N391" s="34"/>
      <c r="O391" s="34"/>
      <c r="P391" s="34"/>
      <c r="Q391" s="34"/>
      <c r="R391" s="34"/>
      <c r="S391" s="34"/>
      <c r="T391" s="34"/>
      <c r="U391" s="34"/>
      <c r="V391" s="34"/>
      <c r="W391" s="34"/>
      <c r="X391" s="34"/>
      <c r="Y391" s="34"/>
      <c r="Z391" s="34"/>
      <c r="AA391" s="34"/>
      <c r="AB391" s="34"/>
      <c r="AC391" s="34"/>
      <c r="AD391" s="34"/>
      <c r="AE391" s="34"/>
      <c r="AF391" s="34"/>
      <c r="AG391" s="34"/>
      <c r="AH391" s="34"/>
      <c r="AI391" s="34"/>
      <c r="AJ391" s="34"/>
      <c r="AK391" s="34"/>
      <c r="AL391" s="34"/>
      <c r="AM391" s="34"/>
      <c r="AN391" s="34"/>
      <c r="AO391" s="34"/>
      <c r="AP391" s="34"/>
      <c r="AQ391" s="34"/>
      <c r="AR391" s="34"/>
      <c r="AS391" s="34"/>
      <c r="AT391" s="34"/>
      <c r="AU391" s="34"/>
      <c r="AV391" s="34"/>
      <c r="AW391" s="34"/>
      <c r="AX391" s="34"/>
      <c r="AY391" s="34"/>
      <c r="AZ391" s="34"/>
      <c r="BA391" s="34"/>
      <c r="BB391" s="34"/>
      <c r="BC391" s="34"/>
      <c r="BD391" s="34"/>
      <c r="BE391" s="34"/>
      <c r="BF391" s="34"/>
      <c r="BG391" s="34"/>
      <c r="BH391" s="34"/>
      <c r="BI391" s="34"/>
      <c r="BJ391" s="34"/>
      <c r="BK391" s="34"/>
      <c r="BL391" s="34"/>
      <c r="BM391" s="34"/>
      <c r="BN391" s="34"/>
    </row>
    <row r="392" spans="1:66" s="1" customFormat="1" ht="24.75" customHeight="1" x14ac:dyDescent="0.5">
      <c r="A392" s="46" t="s">
        <v>360</v>
      </c>
      <c r="B392" s="46" t="s">
        <v>545</v>
      </c>
      <c r="C392" s="7" t="s">
        <v>292</v>
      </c>
      <c r="D392" s="58">
        <v>392</v>
      </c>
      <c r="E392" s="18" t="str">
        <f t="shared" si="14"/>
        <v>Dental_Claims_Line+CPT4_Mod4_Cd</v>
      </c>
      <c r="F392" s="44"/>
      <c r="G392" s="30"/>
      <c r="H392" s="9" t="s">
        <v>7</v>
      </c>
      <c r="I392" s="7" t="s">
        <v>683</v>
      </c>
      <c r="J392" s="7" t="s">
        <v>271</v>
      </c>
      <c r="K392" s="7" t="s">
        <v>255</v>
      </c>
      <c r="L392" s="7">
        <v>2</v>
      </c>
      <c r="M392" s="34"/>
      <c r="N392" s="34"/>
      <c r="O392" s="34"/>
      <c r="P392" s="34"/>
      <c r="Q392" s="34"/>
      <c r="R392" s="34"/>
      <c r="S392" s="34"/>
      <c r="T392" s="34"/>
      <c r="U392" s="34"/>
      <c r="V392" s="34"/>
      <c r="W392" s="34"/>
      <c r="X392" s="34"/>
      <c r="Y392" s="34"/>
      <c r="Z392" s="34"/>
      <c r="AA392" s="34"/>
      <c r="AB392" s="34"/>
      <c r="AC392" s="34"/>
      <c r="AD392" s="34"/>
      <c r="AE392" s="34"/>
      <c r="AF392" s="34"/>
      <c r="AG392" s="34"/>
      <c r="AH392" s="34"/>
      <c r="AI392" s="34"/>
      <c r="AJ392" s="34"/>
      <c r="AK392" s="34"/>
      <c r="AL392" s="34"/>
      <c r="AM392" s="34"/>
      <c r="AN392" s="34"/>
      <c r="AO392" s="34"/>
      <c r="AP392" s="34"/>
      <c r="AQ392" s="34"/>
      <c r="AR392" s="34"/>
      <c r="AS392" s="34"/>
      <c r="AT392" s="34"/>
      <c r="AU392" s="34"/>
      <c r="AV392" s="34"/>
      <c r="AW392" s="34"/>
      <c r="AX392" s="34"/>
      <c r="AY392" s="34"/>
      <c r="AZ392" s="34"/>
      <c r="BA392" s="34"/>
      <c r="BB392" s="34"/>
      <c r="BC392" s="34"/>
      <c r="BD392" s="34"/>
      <c r="BE392" s="34"/>
      <c r="BF392" s="34"/>
      <c r="BG392" s="34"/>
      <c r="BH392" s="34"/>
      <c r="BI392" s="34"/>
      <c r="BJ392" s="34"/>
      <c r="BK392" s="34"/>
      <c r="BL392" s="34"/>
      <c r="BM392" s="34"/>
      <c r="BN392" s="34"/>
    </row>
    <row r="393" spans="1:66" s="1" customFormat="1" ht="24.75" customHeight="1" x14ac:dyDescent="0.5">
      <c r="A393" s="46" t="s">
        <v>360</v>
      </c>
      <c r="B393" s="47" t="s">
        <v>16</v>
      </c>
      <c r="C393" s="57" t="s">
        <v>85</v>
      </c>
      <c r="D393" s="58">
        <v>393</v>
      </c>
      <c r="E393" s="18" t="str">
        <f t="shared" si="14"/>
        <v>Dental_Claims_Line+Service_End_Dt</v>
      </c>
      <c r="F393" s="44"/>
      <c r="G393" s="30"/>
      <c r="H393" s="9" t="s">
        <v>5</v>
      </c>
      <c r="I393" s="7" t="s">
        <v>237</v>
      </c>
      <c r="J393" s="7" t="s">
        <v>381</v>
      </c>
      <c r="K393" s="7" t="s">
        <v>16</v>
      </c>
      <c r="L393" s="7">
        <v>10</v>
      </c>
      <c r="M393" s="34"/>
      <c r="N393" s="34"/>
      <c r="O393" s="34"/>
      <c r="P393" s="34"/>
      <c r="Q393" s="34"/>
      <c r="R393" s="34"/>
      <c r="S393" s="34"/>
      <c r="T393" s="34"/>
      <c r="U393" s="34"/>
      <c r="V393" s="34"/>
      <c r="W393" s="34"/>
      <c r="X393" s="34"/>
      <c r="Y393" s="34"/>
      <c r="Z393" s="34"/>
      <c r="AA393" s="34"/>
      <c r="AB393" s="34"/>
      <c r="AC393" s="34"/>
      <c r="AD393" s="34"/>
      <c r="AE393" s="34"/>
      <c r="AF393" s="34"/>
      <c r="AG393" s="34"/>
      <c r="AH393" s="34"/>
      <c r="AI393" s="34"/>
      <c r="AJ393" s="34"/>
      <c r="AK393" s="34"/>
      <c r="AL393" s="34"/>
      <c r="AM393" s="34"/>
      <c r="AN393" s="34"/>
      <c r="AO393" s="34"/>
      <c r="AP393" s="34"/>
      <c r="AQ393" s="34"/>
      <c r="AR393" s="34"/>
      <c r="AS393" s="34"/>
      <c r="AT393" s="34"/>
      <c r="AU393" s="34"/>
      <c r="AV393" s="34"/>
      <c r="AW393" s="34"/>
      <c r="AX393" s="34"/>
      <c r="AY393" s="34"/>
      <c r="AZ393" s="34"/>
      <c r="BA393" s="34"/>
      <c r="BB393" s="34"/>
      <c r="BC393" s="34"/>
      <c r="BD393" s="34"/>
      <c r="BE393" s="34"/>
      <c r="BF393" s="34"/>
      <c r="BG393" s="34"/>
      <c r="BH393" s="34"/>
      <c r="BI393" s="34"/>
      <c r="BJ393" s="34"/>
      <c r="BK393" s="34"/>
      <c r="BL393" s="34"/>
      <c r="BM393" s="34"/>
      <c r="BN393" s="34"/>
    </row>
    <row r="394" spans="1:66" s="1" customFormat="1" ht="24.75" customHeight="1" x14ac:dyDescent="0.5">
      <c r="A394" s="46" t="s">
        <v>360</v>
      </c>
      <c r="B394" s="46" t="s">
        <v>16</v>
      </c>
      <c r="C394" s="57" t="s">
        <v>217</v>
      </c>
      <c r="D394" s="58">
        <v>394</v>
      </c>
      <c r="E394" s="18" t="str">
        <f t="shared" si="14"/>
        <v>Dental_Claims_Line+Service_End_Dt_Day</v>
      </c>
      <c r="F394" s="44"/>
      <c r="G394" s="30"/>
      <c r="H394" s="9" t="s">
        <v>5</v>
      </c>
      <c r="I394" s="7" t="s">
        <v>237</v>
      </c>
      <c r="J394" s="7" t="s">
        <v>382</v>
      </c>
      <c r="K394" s="7" t="s">
        <v>246</v>
      </c>
      <c r="L394" s="7">
        <v>18</v>
      </c>
      <c r="M394" s="34"/>
      <c r="N394" s="34"/>
      <c r="O394" s="34"/>
      <c r="P394" s="34"/>
      <c r="Q394" s="34"/>
      <c r="R394" s="34"/>
      <c r="S394" s="34"/>
      <c r="T394" s="34"/>
      <c r="U394" s="34"/>
      <c r="V394" s="34"/>
      <c r="W394" s="34"/>
      <c r="X394" s="34"/>
      <c r="Y394" s="34"/>
      <c r="Z394" s="34"/>
      <c r="AA394" s="34"/>
      <c r="AB394" s="34"/>
      <c r="AC394" s="34"/>
      <c r="AD394" s="34"/>
      <c r="AE394" s="34"/>
      <c r="AF394" s="34"/>
      <c r="AG394" s="34"/>
      <c r="AH394" s="34"/>
      <c r="AI394" s="34"/>
      <c r="AJ394" s="34"/>
      <c r="AK394" s="34"/>
      <c r="AL394" s="34"/>
      <c r="AM394" s="34"/>
      <c r="AN394" s="34"/>
      <c r="AO394" s="34"/>
      <c r="AP394" s="34"/>
      <c r="AQ394" s="34"/>
      <c r="AR394" s="34"/>
      <c r="AS394" s="34"/>
      <c r="AT394" s="34"/>
      <c r="AU394" s="34"/>
      <c r="AV394" s="34"/>
      <c r="AW394" s="34"/>
      <c r="AX394" s="34"/>
      <c r="AY394" s="34"/>
      <c r="AZ394" s="34"/>
      <c r="BA394" s="34"/>
      <c r="BB394" s="34"/>
      <c r="BC394" s="34"/>
      <c r="BD394" s="34"/>
      <c r="BE394" s="34"/>
      <c r="BF394" s="34"/>
      <c r="BG394" s="34"/>
      <c r="BH394" s="34"/>
      <c r="BI394" s="34"/>
      <c r="BJ394" s="34"/>
      <c r="BK394" s="34"/>
      <c r="BL394" s="34"/>
      <c r="BM394" s="34"/>
      <c r="BN394" s="34"/>
    </row>
    <row r="395" spans="1:66" s="1" customFormat="1" ht="24.75" customHeight="1" x14ac:dyDescent="0.5">
      <c r="A395" s="46" t="s">
        <v>360</v>
      </c>
      <c r="B395" s="46" t="s">
        <v>16</v>
      </c>
      <c r="C395" s="57" t="s">
        <v>218</v>
      </c>
      <c r="D395" s="58">
        <v>395</v>
      </c>
      <c r="E395" s="18" t="str">
        <f t="shared" si="14"/>
        <v>Dental_Claims_Line+Service_End_Dt_Month</v>
      </c>
      <c r="F395" s="44"/>
      <c r="G395" s="30"/>
      <c r="H395" s="9" t="s">
        <v>5</v>
      </c>
      <c r="I395" s="7" t="s">
        <v>237</v>
      </c>
      <c r="J395" s="7" t="s">
        <v>383</v>
      </c>
      <c r="K395" s="7" t="s">
        <v>246</v>
      </c>
      <c r="L395" s="7">
        <v>18</v>
      </c>
      <c r="M395" s="34"/>
      <c r="N395" s="34"/>
      <c r="O395" s="34"/>
      <c r="P395" s="34"/>
      <c r="Q395" s="34"/>
      <c r="R395" s="34"/>
      <c r="S395" s="34"/>
      <c r="T395" s="34"/>
      <c r="U395" s="34"/>
      <c r="V395" s="34"/>
      <c r="W395" s="34"/>
      <c r="X395" s="34"/>
      <c r="Y395" s="34"/>
      <c r="Z395" s="34"/>
      <c r="AA395" s="34"/>
      <c r="AB395" s="34"/>
      <c r="AC395" s="34"/>
      <c r="AD395" s="34"/>
      <c r="AE395" s="34"/>
      <c r="AF395" s="34"/>
      <c r="AG395" s="34"/>
      <c r="AH395" s="34"/>
      <c r="AI395" s="34"/>
      <c r="AJ395" s="34"/>
      <c r="AK395" s="34"/>
      <c r="AL395" s="34"/>
      <c r="AM395" s="34"/>
      <c r="AN395" s="34"/>
      <c r="AO395" s="34"/>
      <c r="AP395" s="34"/>
      <c r="AQ395" s="34"/>
      <c r="AR395" s="34"/>
      <c r="AS395" s="34"/>
      <c r="AT395" s="34"/>
      <c r="AU395" s="34"/>
      <c r="AV395" s="34"/>
      <c r="AW395" s="34"/>
      <c r="AX395" s="34"/>
      <c r="AY395" s="34"/>
      <c r="AZ395" s="34"/>
      <c r="BA395" s="34"/>
      <c r="BB395" s="34"/>
      <c r="BC395" s="34"/>
      <c r="BD395" s="34"/>
      <c r="BE395" s="34"/>
      <c r="BF395" s="34"/>
      <c r="BG395" s="34"/>
      <c r="BH395" s="34"/>
      <c r="BI395" s="34"/>
      <c r="BJ395" s="34"/>
      <c r="BK395" s="34"/>
      <c r="BL395" s="34"/>
      <c r="BM395" s="34"/>
      <c r="BN395" s="34"/>
    </row>
    <row r="396" spans="1:66" s="1" customFormat="1" ht="24.75" customHeight="1" x14ac:dyDescent="0.5">
      <c r="A396" s="46" t="s">
        <v>360</v>
      </c>
      <c r="B396" s="46" t="s">
        <v>16</v>
      </c>
      <c r="C396" s="57" t="s">
        <v>219</v>
      </c>
      <c r="D396" s="58">
        <v>396</v>
      </c>
      <c r="E396" s="18" t="str">
        <f t="shared" si="14"/>
        <v>Dental_Claims_Line+Service_End_Dt_Year</v>
      </c>
      <c r="F396" s="44"/>
      <c r="G396" s="30"/>
      <c r="H396" s="9" t="s">
        <v>7</v>
      </c>
      <c r="I396" s="7" t="s">
        <v>237</v>
      </c>
      <c r="J396" s="7" t="s">
        <v>384</v>
      </c>
      <c r="K396" s="7" t="s">
        <v>246</v>
      </c>
      <c r="L396" s="7">
        <v>18</v>
      </c>
      <c r="M396" s="34"/>
      <c r="N396" s="34"/>
      <c r="O396" s="34"/>
      <c r="P396" s="34"/>
      <c r="Q396" s="34"/>
      <c r="R396" s="34"/>
      <c r="S396" s="34"/>
      <c r="T396" s="34"/>
      <c r="U396" s="34"/>
      <c r="V396" s="34"/>
      <c r="W396" s="34"/>
      <c r="X396" s="34"/>
      <c r="Y396" s="34"/>
      <c r="Z396" s="34"/>
      <c r="AA396" s="34"/>
      <c r="AB396" s="34"/>
      <c r="AC396" s="34"/>
      <c r="AD396" s="34"/>
      <c r="AE396" s="34"/>
      <c r="AF396" s="34"/>
      <c r="AG396" s="34"/>
      <c r="AH396" s="34"/>
      <c r="AI396" s="34"/>
      <c r="AJ396" s="34"/>
      <c r="AK396" s="34"/>
      <c r="AL396" s="34"/>
      <c r="AM396" s="34"/>
      <c r="AN396" s="34"/>
      <c r="AO396" s="34"/>
      <c r="AP396" s="34"/>
      <c r="AQ396" s="34"/>
      <c r="AR396" s="34"/>
      <c r="AS396" s="34"/>
      <c r="AT396" s="34"/>
      <c r="AU396" s="34"/>
      <c r="AV396" s="34"/>
      <c r="AW396" s="34"/>
      <c r="AX396" s="34"/>
      <c r="AY396" s="34"/>
      <c r="AZ396" s="34"/>
      <c r="BA396" s="34"/>
      <c r="BB396" s="34"/>
      <c r="BC396" s="34"/>
      <c r="BD396" s="34"/>
      <c r="BE396" s="34"/>
      <c r="BF396" s="34"/>
      <c r="BG396" s="34"/>
      <c r="BH396" s="34"/>
      <c r="BI396" s="34"/>
      <c r="BJ396" s="34"/>
      <c r="BK396" s="34"/>
      <c r="BL396" s="34"/>
      <c r="BM396" s="34"/>
      <c r="BN396" s="34"/>
    </row>
    <row r="397" spans="1:66" s="1" customFormat="1" ht="24.75" customHeight="1" x14ac:dyDescent="0.5">
      <c r="A397" s="46" t="s">
        <v>360</v>
      </c>
      <c r="B397" s="46" t="s">
        <v>16</v>
      </c>
      <c r="C397" s="57" t="s">
        <v>86</v>
      </c>
      <c r="D397" s="58">
        <v>397</v>
      </c>
      <c r="E397" s="18" t="str">
        <f t="shared" si="14"/>
        <v>Dental_Claims_Line+Service_Start_Dt</v>
      </c>
      <c r="F397" s="44"/>
      <c r="G397" s="30"/>
      <c r="H397" s="9" t="s">
        <v>5</v>
      </c>
      <c r="I397" s="7" t="s">
        <v>238</v>
      </c>
      <c r="J397" s="7" t="s">
        <v>385</v>
      </c>
      <c r="K397" s="7" t="s">
        <v>16</v>
      </c>
      <c r="L397" s="7">
        <v>10</v>
      </c>
      <c r="M397" s="34"/>
      <c r="N397" s="34"/>
      <c r="O397" s="34"/>
      <c r="P397" s="34"/>
      <c r="Q397" s="34"/>
      <c r="R397" s="34"/>
      <c r="S397" s="34"/>
      <c r="T397" s="34"/>
      <c r="U397" s="34"/>
      <c r="V397" s="34"/>
      <c r="W397" s="34"/>
      <c r="X397" s="34"/>
      <c r="Y397" s="34"/>
      <c r="Z397" s="34"/>
      <c r="AA397" s="34"/>
      <c r="AB397" s="34"/>
      <c r="AC397" s="34"/>
      <c r="AD397" s="34"/>
      <c r="AE397" s="34"/>
      <c r="AF397" s="34"/>
      <c r="AG397" s="34"/>
      <c r="AH397" s="34"/>
      <c r="AI397" s="34"/>
      <c r="AJ397" s="34"/>
      <c r="AK397" s="34"/>
      <c r="AL397" s="34"/>
      <c r="AM397" s="34"/>
      <c r="AN397" s="34"/>
      <c r="AO397" s="34"/>
      <c r="AP397" s="34"/>
      <c r="AQ397" s="34"/>
      <c r="AR397" s="34"/>
      <c r="AS397" s="34"/>
      <c r="AT397" s="34"/>
      <c r="AU397" s="34"/>
      <c r="AV397" s="34"/>
      <c r="AW397" s="34"/>
      <c r="AX397" s="34"/>
      <c r="AY397" s="34"/>
      <c r="AZ397" s="34"/>
      <c r="BA397" s="34"/>
      <c r="BB397" s="34"/>
      <c r="BC397" s="34"/>
      <c r="BD397" s="34"/>
      <c r="BE397" s="34"/>
      <c r="BF397" s="34"/>
      <c r="BG397" s="34"/>
      <c r="BH397" s="34"/>
      <c r="BI397" s="34"/>
      <c r="BJ397" s="34"/>
      <c r="BK397" s="34"/>
      <c r="BL397" s="34"/>
      <c r="BM397" s="34"/>
      <c r="BN397" s="34"/>
    </row>
    <row r="398" spans="1:66" s="1" customFormat="1" ht="24.75" customHeight="1" x14ac:dyDescent="0.5">
      <c r="A398" s="46" t="s">
        <v>360</v>
      </c>
      <c r="B398" s="46" t="s">
        <v>16</v>
      </c>
      <c r="C398" s="57" t="s">
        <v>220</v>
      </c>
      <c r="D398" s="58">
        <v>398</v>
      </c>
      <c r="E398" s="18" t="str">
        <f t="shared" si="14"/>
        <v>Dental_Claims_Line+Service_Start_Dt_Day</v>
      </c>
      <c r="F398" s="44"/>
      <c r="G398" s="30"/>
      <c r="H398" s="9" t="s">
        <v>5</v>
      </c>
      <c r="I398" s="7" t="s">
        <v>238</v>
      </c>
      <c r="J398" s="7" t="s">
        <v>386</v>
      </c>
      <c r="K398" s="7" t="s">
        <v>246</v>
      </c>
      <c r="L398" s="7">
        <v>18</v>
      </c>
      <c r="M398" s="34"/>
      <c r="N398" s="34"/>
      <c r="O398" s="34"/>
      <c r="P398" s="34"/>
      <c r="Q398" s="34"/>
      <c r="R398" s="34"/>
      <c r="S398" s="34"/>
      <c r="T398" s="34"/>
      <c r="U398" s="34"/>
      <c r="V398" s="34"/>
      <c r="W398" s="34"/>
      <c r="X398" s="34"/>
      <c r="Y398" s="34"/>
      <c r="Z398" s="34"/>
      <c r="AA398" s="34"/>
      <c r="AB398" s="34"/>
      <c r="AC398" s="34"/>
      <c r="AD398" s="34"/>
      <c r="AE398" s="34"/>
      <c r="AF398" s="34"/>
      <c r="AG398" s="34"/>
      <c r="AH398" s="34"/>
      <c r="AI398" s="34"/>
      <c r="AJ398" s="34"/>
      <c r="AK398" s="34"/>
      <c r="AL398" s="34"/>
      <c r="AM398" s="34"/>
      <c r="AN398" s="34"/>
      <c r="AO398" s="34"/>
      <c r="AP398" s="34"/>
      <c r="AQ398" s="34"/>
      <c r="AR398" s="34"/>
      <c r="AS398" s="34"/>
      <c r="AT398" s="34"/>
      <c r="AU398" s="34"/>
      <c r="AV398" s="34"/>
      <c r="AW398" s="34"/>
      <c r="AX398" s="34"/>
      <c r="AY398" s="34"/>
      <c r="AZ398" s="34"/>
      <c r="BA398" s="34"/>
      <c r="BB398" s="34"/>
      <c r="BC398" s="34"/>
      <c r="BD398" s="34"/>
      <c r="BE398" s="34"/>
      <c r="BF398" s="34"/>
      <c r="BG398" s="34"/>
      <c r="BH398" s="34"/>
      <c r="BI398" s="34"/>
      <c r="BJ398" s="34"/>
      <c r="BK398" s="34"/>
      <c r="BL398" s="34"/>
      <c r="BM398" s="34"/>
      <c r="BN398" s="34"/>
    </row>
    <row r="399" spans="1:66" s="1" customFormat="1" ht="24.75" customHeight="1" x14ac:dyDescent="0.5">
      <c r="A399" s="46" t="s">
        <v>360</v>
      </c>
      <c r="B399" s="46" t="s">
        <v>16</v>
      </c>
      <c r="C399" s="57" t="s">
        <v>221</v>
      </c>
      <c r="D399" s="58">
        <v>399</v>
      </c>
      <c r="E399" s="18" t="str">
        <f t="shared" si="14"/>
        <v>Dental_Claims_Line+Service_Start_Dt_Month</v>
      </c>
      <c r="F399" s="44"/>
      <c r="G399" s="30"/>
      <c r="H399" s="9" t="s">
        <v>5</v>
      </c>
      <c r="I399" s="7" t="s">
        <v>238</v>
      </c>
      <c r="J399" s="7" t="s">
        <v>387</v>
      </c>
      <c r="K399" s="7" t="s">
        <v>246</v>
      </c>
      <c r="L399" s="7">
        <v>18</v>
      </c>
      <c r="M399" s="34"/>
      <c r="N399" s="34"/>
      <c r="O399" s="34"/>
      <c r="P399" s="34"/>
      <c r="Q399" s="34"/>
      <c r="R399" s="34"/>
      <c r="S399" s="34"/>
      <c r="T399" s="34"/>
      <c r="U399" s="34"/>
      <c r="V399" s="34"/>
      <c r="W399" s="34"/>
      <c r="X399" s="34"/>
      <c r="Y399" s="34"/>
      <c r="Z399" s="34"/>
      <c r="AA399" s="34"/>
      <c r="AB399" s="34"/>
      <c r="AC399" s="34"/>
      <c r="AD399" s="34"/>
      <c r="AE399" s="34"/>
      <c r="AF399" s="34"/>
      <c r="AG399" s="34"/>
      <c r="AH399" s="34"/>
      <c r="AI399" s="34"/>
      <c r="AJ399" s="34"/>
      <c r="AK399" s="34"/>
      <c r="AL399" s="34"/>
      <c r="AM399" s="34"/>
      <c r="AN399" s="34"/>
      <c r="AO399" s="34"/>
      <c r="AP399" s="34"/>
      <c r="AQ399" s="34"/>
      <c r="AR399" s="34"/>
      <c r="AS399" s="34"/>
      <c r="AT399" s="34"/>
      <c r="AU399" s="34"/>
      <c r="AV399" s="34"/>
      <c r="AW399" s="34"/>
      <c r="AX399" s="34"/>
      <c r="AY399" s="34"/>
      <c r="AZ399" s="34"/>
      <c r="BA399" s="34"/>
      <c r="BB399" s="34"/>
      <c r="BC399" s="34"/>
      <c r="BD399" s="34"/>
      <c r="BE399" s="34"/>
      <c r="BF399" s="34"/>
      <c r="BG399" s="34"/>
      <c r="BH399" s="34"/>
      <c r="BI399" s="34"/>
      <c r="BJ399" s="34"/>
      <c r="BK399" s="34"/>
      <c r="BL399" s="34"/>
      <c r="BM399" s="34"/>
      <c r="BN399" s="34"/>
    </row>
    <row r="400" spans="1:66" s="1" customFormat="1" ht="24.75" customHeight="1" x14ac:dyDescent="0.5">
      <c r="A400" s="46" t="s">
        <v>360</v>
      </c>
      <c r="B400" s="46" t="s">
        <v>16</v>
      </c>
      <c r="C400" s="57" t="s">
        <v>222</v>
      </c>
      <c r="D400" s="58">
        <v>400</v>
      </c>
      <c r="E400" s="18" t="str">
        <f t="shared" si="14"/>
        <v>Dental_Claims_Line+Service_Start_Dt_Year</v>
      </c>
      <c r="F400" s="44"/>
      <c r="G400" s="30"/>
      <c r="H400" s="9" t="s">
        <v>7</v>
      </c>
      <c r="I400" s="7" t="s">
        <v>238</v>
      </c>
      <c r="J400" s="7" t="s">
        <v>388</v>
      </c>
      <c r="K400" s="7" t="s">
        <v>246</v>
      </c>
      <c r="L400" s="7">
        <v>18</v>
      </c>
      <c r="M400" s="34"/>
      <c r="N400" s="34"/>
      <c r="O400" s="34"/>
      <c r="P400" s="34"/>
      <c r="Q400" s="34"/>
      <c r="R400" s="34"/>
      <c r="S400" s="34"/>
      <c r="T400" s="34"/>
      <c r="U400" s="34"/>
      <c r="V400" s="34"/>
      <c r="W400" s="34"/>
      <c r="X400" s="34"/>
      <c r="Y400" s="34"/>
      <c r="Z400" s="34"/>
      <c r="AA400" s="34"/>
      <c r="AB400" s="34"/>
      <c r="AC400" s="34"/>
      <c r="AD400" s="34"/>
      <c r="AE400" s="34"/>
      <c r="AF400" s="34"/>
      <c r="AG400" s="34"/>
      <c r="AH400" s="34"/>
      <c r="AI400" s="34"/>
      <c r="AJ400" s="34"/>
      <c r="AK400" s="34"/>
      <c r="AL400" s="34"/>
      <c r="AM400" s="34"/>
      <c r="AN400" s="34"/>
      <c r="AO400" s="34"/>
      <c r="AP400" s="34"/>
      <c r="AQ400" s="34"/>
      <c r="AR400" s="34"/>
      <c r="AS400" s="34"/>
      <c r="AT400" s="34"/>
      <c r="AU400" s="34"/>
      <c r="AV400" s="34"/>
      <c r="AW400" s="34"/>
      <c r="AX400" s="34"/>
      <c r="AY400" s="34"/>
      <c r="AZ400" s="34"/>
      <c r="BA400" s="34"/>
      <c r="BB400" s="34"/>
      <c r="BC400" s="34"/>
      <c r="BD400" s="34"/>
      <c r="BE400" s="34"/>
      <c r="BF400" s="34"/>
      <c r="BG400" s="34"/>
      <c r="BH400" s="34"/>
      <c r="BI400" s="34"/>
      <c r="BJ400" s="34"/>
      <c r="BK400" s="34"/>
      <c r="BL400" s="34"/>
      <c r="BM400" s="34"/>
      <c r="BN400" s="34"/>
    </row>
    <row r="401" spans="1:66" s="1" customFormat="1" ht="24.75" customHeight="1" x14ac:dyDescent="0.5">
      <c r="A401" s="46" t="s">
        <v>360</v>
      </c>
      <c r="B401" s="47" t="s">
        <v>34</v>
      </c>
      <c r="C401" s="57" t="s">
        <v>41</v>
      </c>
      <c r="D401" s="58">
        <v>401</v>
      </c>
      <c r="E401" s="18" t="str">
        <f t="shared" si="14"/>
        <v>Dental_Claims_Line+Charge_Amt</v>
      </c>
      <c r="F401" s="44"/>
      <c r="G401" s="30"/>
      <c r="H401" s="9" t="s">
        <v>7</v>
      </c>
      <c r="I401" s="7" t="s">
        <v>42</v>
      </c>
      <c r="J401" s="7" t="s">
        <v>258</v>
      </c>
      <c r="K401" s="7" t="s">
        <v>246</v>
      </c>
      <c r="L401" s="7">
        <v>18</v>
      </c>
      <c r="M401" s="34"/>
      <c r="N401" s="34"/>
      <c r="O401" s="34"/>
      <c r="P401" s="34"/>
      <c r="Q401" s="34"/>
      <c r="R401" s="34"/>
      <c r="S401" s="34"/>
      <c r="T401" s="34"/>
      <c r="U401" s="34"/>
      <c r="V401" s="34"/>
      <c r="W401" s="34"/>
      <c r="X401" s="34"/>
      <c r="Y401" s="34"/>
      <c r="Z401" s="34"/>
      <c r="AA401" s="34"/>
      <c r="AB401" s="34"/>
      <c r="AC401" s="34"/>
      <c r="AD401" s="34"/>
      <c r="AE401" s="34"/>
      <c r="AF401" s="34"/>
      <c r="AG401" s="34"/>
      <c r="AH401" s="34"/>
      <c r="AI401" s="34"/>
      <c r="AJ401" s="34"/>
      <c r="AK401" s="34"/>
      <c r="AL401" s="34"/>
      <c r="AM401" s="34"/>
      <c r="AN401" s="34"/>
      <c r="AO401" s="34"/>
      <c r="AP401" s="34"/>
      <c r="AQ401" s="34"/>
      <c r="AR401" s="34"/>
      <c r="AS401" s="34"/>
      <c r="AT401" s="34"/>
      <c r="AU401" s="34"/>
      <c r="AV401" s="34"/>
      <c r="AW401" s="34"/>
      <c r="AX401" s="34"/>
      <c r="AY401" s="34"/>
      <c r="AZ401" s="34"/>
      <c r="BA401" s="34"/>
      <c r="BB401" s="34"/>
      <c r="BC401" s="34"/>
      <c r="BD401" s="34"/>
      <c r="BE401" s="34"/>
      <c r="BF401" s="34"/>
      <c r="BG401" s="34"/>
      <c r="BH401" s="34"/>
      <c r="BI401" s="34"/>
      <c r="BJ401" s="34"/>
      <c r="BK401" s="34"/>
      <c r="BL401" s="34"/>
      <c r="BM401" s="34"/>
      <c r="BN401" s="34"/>
    </row>
    <row r="402" spans="1:66" s="1" customFormat="1" ht="24.75" customHeight="1" x14ac:dyDescent="0.5">
      <c r="A402" s="46" t="s">
        <v>360</v>
      </c>
      <c r="B402" s="46" t="s">
        <v>34</v>
      </c>
      <c r="C402" s="57" t="s">
        <v>35</v>
      </c>
      <c r="D402" s="58">
        <v>402</v>
      </c>
      <c r="E402" s="18" t="str">
        <f t="shared" si="14"/>
        <v>Dental_Claims_Line+Allowed_Amt</v>
      </c>
      <c r="F402" s="44"/>
      <c r="G402" s="30"/>
      <c r="H402" s="9" t="s">
        <v>7</v>
      </c>
      <c r="I402" s="7" t="s">
        <v>372</v>
      </c>
      <c r="J402" s="7" t="s">
        <v>389</v>
      </c>
      <c r="K402" s="7" t="s">
        <v>246</v>
      </c>
      <c r="L402" s="7">
        <v>18</v>
      </c>
      <c r="M402" s="34"/>
      <c r="N402" s="34"/>
      <c r="O402" s="34"/>
      <c r="P402" s="34"/>
      <c r="Q402" s="34"/>
      <c r="R402" s="34"/>
      <c r="S402" s="34"/>
      <c r="T402" s="34"/>
      <c r="U402" s="34"/>
      <c r="V402" s="34"/>
      <c r="W402" s="34"/>
      <c r="X402" s="34"/>
      <c r="Y402" s="34"/>
      <c r="Z402" s="34"/>
      <c r="AA402" s="34"/>
      <c r="AB402" s="34"/>
      <c r="AC402" s="34"/>
      <c r="AD402" s="34"/>
      <c r="AE402" s="34"/>
      <c r="AF402" s="34"/>
      <c r="AG402" s="34"/>
      <c r="AH402" s="34"/>
      <c r="AI402" s="34"/>
      <c r="AJ402" s="34"/>
      <c r="AK402" s="34"/>
      <c r="AL402" s="34"/>
      <c r="AM402" s="34"/>
      <c r="AN402" s="34"/>
      <c r="AO402" s="34"/>
      <c r="AP402" s="34"/>
      <c r="AQ402" s="34"/>
      <c r="AR402" s="34"/>
      <c r="AS402" s="34"/>
      <c r="AT402" s="34"/>
      <c r="AU402" s="34"/>
      <c r="AV402" s="34"/>
      <c r="AW402" s="34"/>
      <c r="AX402" s="34"/>
      <c r="AY402" s="34"/>
      <c r="AZ402" s="34"/>
      <c r="BA402" s="34"/>
      <c r="BB402" s="34"/>
      <c r="BC402" s="34"/>
      <c r="BD402" s="34"/>
      <c r="BE402" s="34"/>
      <c r="BF402" s="34"/>
      <c r="BG402" s="34"/>
      <c r="BH402" s="34"/>
      <c r="BI402" s="34"/>
      <c r="BJ402" s="34"/>
      <c r="BK402" s="34"/>
      <c r="BL402" s="34"/>
      <c r="BM402" s="34"/>
      <c r="BN402" s="34"/>
    </row>
    <row r="403" spans="1:66" s="1" customFormat="1" ht="24.75" customHeight="1" x14ac:dyDescent="0.5">
      <c r="A403" s="46" t="s">
        <v>360</v>
      </c>
      <c r="B403" s="46" t="s">
        <v>34</v>
      </c>
      <c r="C403" s="57" t="s">
        <v>47</v>
      </c>
      <c r="D403" s="58">
        <v>403</v>
      </c>
      <c r="E403" s="18" t="str">
        <f t="shared" si="14"/>
        <v>Dental_Claims_Line+Coinsurance_Amt</v>
      </c>
      <c r="F403" s="44"/>
      <c r="G403" s="30"/>
      <c r="H403" s="9" t="s">
        <v>564</v>
      </c>
      <c r="I403" s="7" t="s">
        <v>48</v>
      </c>
      <c r="J403" s="7" t="s">
        <v>266</v>
      </c>
      <c r="K403" s="7" t="s">
        <v>246</v>
      </c>
      <c r="L403" s="7">
        <v>18</v>
      </c>
      <c r="M403" s="34"/>
      <c r="N403" s="34"/>
      <c r="O403" s="34"/>
      <c r="P403" s="34"/>
      <c r="Q403" s="34"/>
      <c r="R403" s="34"/>
      <c r="S403" s="34"/>
      <c r="T403" s="34"/>
      <c r="U403" s="34"/>
      <c r="V403" s="34"/>
      <c r="W403" s="34"/>
      <c r="X403" s="34"/>
      <c r="Y403" s="34"/>
      <c r="Z403" s="34"/>
      <c r="AA403" s="34"/>
      <c r="AB403" s="34"/>
      <c r="AC403" s="34"/>
      <c r="AD403" s="34"/>
      <c r="AE403" s="34"/>
      <c r="AF403" s="34"/>
      <c r="AG403" s="34"/>
      <c r="AH403" s="34"/>
      <c r="AI403" s="34"/>
      <c r="AJ403" s="34"/>
      <c r="AK403" s="34"/>
      <c r="AL403" s="34"/>
      <c r="AM403" s="34"/>
      <c r="AN403" s="34"/>
      <c r="AO403" s="34"/>
      <c r="AP403" s="34"/>
      <c r="AQ403" s="34"/>
      <c r="AR403" s="34"/>
      <c r="AS403" s="34"/>
      <c r="AT403" s="34"/>
      <c r="AU403" s="34"/>
      <c r="AV403" s="34"/>
      <c r="AW403" s="34"/>
      <c r="AX403" s="34"/>
      <c r="AY403" s="34"/>
      <c r="AZ403" s="34"/>
      <c r="BA403" s="34"/>
      <c r="BB403" s="34"/>
      <c r="BC403" s="34"/>
      <c r="BD403" s="34"/>
      <c r="BE403" s="34"/>
      <c r="BF403" s="34"/>
      <c r="BG403" s="34"/>
      <c r="BH403" s="34"/>
      <c r="BI403" s="34"/>
      <c r="BJ403" s="34"/>
      <c r="BK403" s="34"/>
      <c r="BL403" s="34"/>
      <c r="BM403" s="34"/>
      <c r="BN403" s="34"/>
    </row>
    <row r="404" spans="1:66" s="1" customFormat="1" ht="24.75" customHeight="1" x14ac:dyDescent="0.5">
      <c r="A404" s="46" t="s">
        <v>360</v>
      </c>
      <c r="B404" s="46" t="s">
        <v>34</v>
      </c>
      <c r="C404" s="57" t="s">
        <v>49</v>
      </c>
      <c r="D404" s="58">
        <v>404</v>
      </c>
      <c r="E404" s="18" t="str">
        <f t="shared" si="14"/>
        <v>Dental_Claims_Line+Copay_Amt</v>
      </c>
      <c r="F404" s="44"/>
      <c r="G404" s="30"/>
      <c r="H404" s="9" t="s">
        <v>564</v>
      </c>
      <c r="I404" s="7" t="s">
        <v>50</v>
      </c>
      <c r="J404" s="7" t="s">
        <v>259</v>
      </c>
      <c r="K404" s="7" t="s">
        <v>246</v>
      </c>
      <c r="L404" s="7">
        <v>18</v>
      </c>
      <c r="M404" s="34"/>
      <c r="N404" s="34"/>
      <c r="O404" s="34"/>
      <c r="P404" s="34"/>
      <c r="Q404" s="34"/>
      <c r="R404" s="34"/>
      <c r="S404" s="34"/>
      <c r="T404" s="34"/>
      <c r="U404" s="34"/>
      <c r="V404" s="34"/>
      <c r="W404" s="34"/>
      <c r="X404" s="34"/>
      <c r="Y404" s="34"/>
      <c r="Z404" s="34"/>
      <c r="AA404" s="34"/>
      <c r="AB404" s="34"/>
      <c r="AC404" s="34"/>
      <c r="AD404" s="34"/>
      <c r="AE404" s="34"/>
      <c r="AF404" s="34"/>
      <c r="AG404" s="34"/>
      <c r="AH404" s="34"/>
      <c r="AI404" s="34"/>
      <c r="AJ404" s="34"/>
      <c r="AK404" s="34"/>
      <c r="AL404" s="34"/>
      <c r="AM404" s="34"/>
      <c r="AN404" s="34"/>
      <c r="AO404" s="34"/>
      <c r="AP404" s="34"/>
      <c r="AQ404" s="34"/>
      <c r="AR404" s="34"/>
      <c r="AS404" s="34"/>
      <c r="AT404" s="34"/>
      <c r="AU404" s="34"/>
      <c r="AV404" s="34"/>
      <c r="AW404" s="34"/>
      <c r="AX404" s="34"/>
      <c r="AY404" s="34"/>
      <c r="AZ404" s="34"/>
      <c r="BA404" s="34"/>
      <c r="BB404" s="34"/>
      <c r="BC404" s="34"/>
      <c r="BD404" s="34"/>
      <c r="BE404" s="34"/>
      <c r="BF404" s="34"/>
      <c r="BG404" s="34"/>
      <c r="BH404" s="34"/>
      <c r="BI404" s="34"/>
      <c r="BJ404" s="34"/>
      <c r="BK404" s="34"/>
      <c r="BL404" s="34"/>
      <c r="BM404" s="34"/>
      <c r="BN404" s="34"/>
    </row>
    <row r="405" spans="1:66" s="1" customFormat="1" ht="24.75" customHeight="1" x14ac:dyDescent="0.5">
      <c r="A405" s="46" t="s">
        <v>360</v>
      </c>
      <c r="B405" s="46" t="s">
        <v>34</v>
      </c>
      <c r="C405" s="57" t="s">
        <v>51</v>
      </c>
      <c r="D405" s="58">
        <v>405</v>
      </c>
      <c r="E405" s="18" t="str">
        <f t="shared" si="14"/>
        <v>Dental_Claims_Line+Deductible_Amt</v>
      </c>
      <c r="F405" s="44"/>
      <c r="G405" s="30"/>
      <c r="H405" s="9" t="s">
        <v>564</v>
      </c>
      <c r="I405" s="7" t="s">
        <v>52</v>
      </c>
      <c r="J405" s="7" t="s">
        <v>390</v>
      </c>
      <c r="K405" s="7" t="s">
        <v>246</v>
      </c>
      <c r="L405" s="7">
        <v>18</v>
      </c>
      <c r="M405" s="34"/>
      <c r="N405" s="34"/>
      <c r="O405" s="34"/>
      <c r="P405" s="34"/>
      <c r="Q405" s="34"/>
      <c r="R405" s="34"/>
      <c r="S405" s="34"/>
      <c r="T405" s="34"/>
      <c r="U405" s="34"/>
      <c r="V405" s="34"/>
      <c r="W405" s="34"/>
      <c r="X405" s="34"/>
      <c r="Y405" s="34"/>
      <c r="Z405" s="34"/>
      <c r="AA405" s="34"/>
      <c r="AB405" s="34"/>
      <c r="AC405" s="34"/>
      <c r="AD405" s="34"/>
      <c r="AE405" s="34"/>
      <c r="AF405" s="34"/>
      <c r="AG405" s="34"/>
      <c r="AH405" s="34"/>
      <c r="AI405" s="34"/>
      <c r="AJ405" s="34"/>
      <c r="AK405" s="34"/>
      <c r="AL405" s="34"/>
      <c r="AM405" s="34"/>
      <c r="AN405" s="34"/>
      <c r="AO405" s="34"/>
      <c r="AP405" s="34"/>
      <c r="AQ405" s="34"/>
      <c r="AR405" s="34"/>
      <c r="AS405" s="34"/>
      <c r="AT405" s="34"/>
      <c r="AU405" s="34"/>
      <c r="AV405" s="34"/>
      <c r="AW405" s="34"/>
      <c r="AX405" s="34"/>
      <c r="AY405" s="34"/>
      <c r="AZ405" s="34"/>
      <c r="BA405" s="34"/>
      <c r="BB405" s="34"/>
      <c r="BC405" s="34"/>
      <c r="BD405" s="34"/>
      <c r="BE405" s="34"/>
      <c r="BF405" s="34"/>
      <c r="BG405" s="34"/>
      <c r="BH405" s="34"/>
      <c r="BI405" s="34"/>
      <c r="BJ405" s="34"/>
      <c r="BK405" s="34"/>
      <c r="BL405" s="34"/>
      <c r="BM405" s="34"/>
      <c r="BN405" s="34"/>
    </row>
    <row r="406" spans="1:66" ht="24.75" customHeight="1" x14ac:dyDescent="0.5">
      <c r="A406" s="46" t="s">
        <v>360</v>
      </c>
      <c r="B406" s="46" t="s">
        <v>34</v>
      </c>
      <c r="C406" s="57" t="s">
        <v>76</v>
      </c>
      <c r="D406" s="58">
        <v>406</v>
      </c>
      <c r="E406" s="18" t="str">
        <f t="shared" si="14"/>
        <v>Dental_Claims_Line+Member_Liability_Amt</v>
      </c>
      <c r="F406" s="44"/>
      <c r="G406" s="30"/>
      <c r="H406" s="9" t="s">
        <v>564</v>
      </c>
      <c r="I406" s="7" t="s">
        <v>6</v>
      </c>
      <c r="J406" s="7" t="s">
        <v>512</v>
      </c>
      <c r="K406" s="7" t="s">
        <v>246</v>
      </c>
      <c r="L406" s="7">
        <v>18</v>
      </c>
    </row>
    <row r="407" spans="1:66" s="1" customFormat="1" ht="24.75" customHeight="1" x14ac:dyDescent="0.5">
      <c r="A407" s="46" t="s">
        <v>360</v>
      </c>
      <c r="B407" s="46" t="s">
        <v>34</v>
      </c>
      <c r="C407" s="57" t="s">
        <v>610</v>
      </c>
      <c r="D407" s="58">
        <v>407</v>
      </c>
      <c r="E407" s="18" t="str">
        <f t="shared" si="14"/>
        <v>Dental_Claims_Line+Plan_Covered_Amt</v>
      </c>
      <c r="F407" s="44"/>
      <c r="G407" s="30"/>
      <c r="H407" s="9" t="s">
        <v>564</v>
      </c>
      <c r="I407" s="7"/>
      <c r="J407" s="7"/>
      <c r="K407" s="7" t="s">
        <v>246</v>
      </c>
      <c r="L407" s="7">
        <v>18</v>
      </c>
      <c r="M407" s="34"/>
      <c r="N407" s="34"/>
      <c r="O407" s="34"/>
      <c r="P407" s="34"/>
      <c r="Q407" s="34"/>
      <c r="R407" s="34"/>
      <c r="S407" s="34"/>
      <c r="T407" s="34"/>
      <c r="U407" s="34"/>
      <c r="V407" s="34"/>
      <c r="W407" s="34"/>
      <c r="X407" s="34"/>
      <c r="Y407" s="34"/>
      <c r="Z407" s="34"/>
      <c r="AA407" s="34"/>
      <c r="AB407" s="34"/>
      <c r="AC407" s="34"/>
      <c r="AD407" s="34"/>
      <c r="AE407" s="34"/>
      <c r="AF407" s="34"/>
      <c r="AG407" s="34"/>
      <c r="AH407" s="34"/>
      <c r="AI407" s="34"/>
      <c r="AJ407" s="34"/>
      <c r="AK407" s="34"/>
      <c r="AL407" s="34"/>
      <c r="AM407" s="34"/>
      <c r="AN407" s="34"/>
      <c r="AO407" s="34"/>
      <c r="AP407" s="34"/>
      <c r="AQ407" s="34"/>
      <c r="AR407" s="34"/>
      <c r="AS407" s="34"/>
      <c r="AT407" s="34"/>
      <c r="AU407" s="34"/>
      <c r="AV407" s="34"/>
      <c r="AW407" s="34"/>
      <c r="AX407" s="34"/>
      <c r="AY407" s="34"/>
      <c r="AZ407" s="34"/>
      <c r="BA407" s="34"/>
      <c r="BB407" s="34"/>
      <c r="BC407" s="34"/>
      <c r="BD407" s="34"/>
      <c r="BE407" s="34"/>
      <c r="BF407" s="34"/>
      <c r="BG407" s="34"/>
      <c r="BH407" s="34"/>
      <c r="BI407" s="34"/>
      <c r="BJ407" s="34"/>
      <c r="BK407" s="34"/>
      <c r="BL407" s="34"/>
      <c r="BM407" s="34"/>
      <c r="BN407" s="34"/>
    </row>
    <row r="408" spans="1:66" s="1" customFormat="1" ht="24.75" customHeight="1" x14ac:dyDescent="0.5">
      <c r="A408" s="46" t="s">
        <v>360</v>
      </c>
      <c r="B408" s="46" t="s">
        <v>34</v>
      </c>
      <c r="C408" s="57" t="s">
        <v>79</v>
      </c>
      <c r="D408" s="58">
        <v>408</v>
      </c>
      <c r="E408" s="18" t="str">
        <f t="shared" si="14"/>
        <v>Dental_Claims_Line+Plan_Paid_Amt</v>
      </c>
      <c r="F408" s="44"/>
      <c r="G408" s="30"/>
      <c r="H408" s="9" t="s">
        <v>564</v>
      </c>
      <c r="I408" s="7" t="s">
        <v>80</v>
      </c>
      <c r="J408" s="7" t="s">
        <v>260</v>
      </c>
      <c r="K408" s="7" t="s">
        <v>246</v>
      </c>
      <c r="L408" s="7">
        <v>18</v>
      </c>
      <c r="M408" s="34"/>
      <c r="N408" s="34"/>
      <c r="O408" s="34"/>
      <c r="P408" s="34"/>
      <c r="Q408" s="34"/>
      <c r="R408" s="34"/>
      <c r="S408" s="34"/>
      <c r="T408" s="34"/>
      <c r="U408" s="34"/>
      <c r="V408" s="34"/>
      <c r="W408" s="34"/>
      <c r="X408" s="34"/>
      <c r="Y408" s="34"/>
      <c r="Z408" s="34"/>
      <c r="AA408" s="34"/>
      <c r="AB408" s="34"/>
      <c r="AC408" s="34"/>
      <c r="AD408" s="34"/>
      <c r="AE408" s="34"/>
      <c r="AF408" s="34"/>
      <c r="AG408" s="34"/>
      <c r="AH408" s="34"/>
      <c r="AI408" s="34"/>
      <c r="AJ408" s="34"/>
      <c r="AK408" s="34"/>
      <c r="AL408" s="34"/>
      <c r="AM408" s="34"/>
      <c r="AN408" s="34"/>
      <c r="AO408" s="34"/>
      <c r="AP408" s="34"/>
      <c r="AQ408" s="34"/>
      <c r="AR408" s="34"/>
      <c r="AS408" s="34"/>
      <c r="AT408" s="34"/>
      <c r="AU408" s="34"/>
      <c r="AV408" s="34"/>
      <c r="AW408" s="34"/>
      <c r="AX408" s="34"/>
      <c r="AY408" s="34"/>
      <c r="AZ408" s="34"/>
      <c r="BA408" s="34"/>
      <c r="BB408" s="34"/>
      <c r="BC408" s="34"/>
      <c r="BD408" s="34"/>
      <c r="BE408" s="34"/>
      <c r="BF408" s="34"/>
      <c r="BG408" s="34"/>
      <c r="BH408" s="34"/>
      <c r="BI408" s="34"/>
      <c r="BJ408" s="34"/>
      <c r="BK408" s="34"/>
      <c r="BL408" s="34"/>
      <c r="BM408" s="34"/>
      <c r="BN408" s="34"/>
    </row>
    <row r="409" spans="1:66" s="1" customFormat="1" ht="24.75" customHeight="1" x14ac:dyDescent="0.5">
      <c r="A409" s="46" t="s">
        <v>360</v>
      </c>
      <c r="B409" s="46" t="s">
        <v>34</v>
      </c>
      <c r="C409" s="57" t="s">
        <v>81</v>
      </c>
      <c r="D409" s="58">
        <v>409</v>
      </c>
      <c r="E409" s="18" t="str">
        <f t="shared" si="14"/>
        <v>Dental_Claims_Line+Prepaid_Amt</v>
      </c>
      <c r="F409" s="44"/>
      <c r="G409" s="30"/>
      <c r="H409" s="9" t="s">
        <v>7</v>
      </c>
      <c r="I409" s="7" t="s">
        <v>82</v>
      </c>
      <c r="J409" s="7" t="s">
        <v>261</v>
      </c>
      <c r="K409" s="7" t="s">
        <v>246</v>
      </c>
      <c r="L409" s="7">
        <v>18</v>
      </c>
      <c r="M409" s="34"/>
      <c r="N409" s="34"/>
      <c r="O409" s="34"/>
      <c r="P409" s="34"/>
      <c r="Q409" s="34"/>
      <c r="R409" s="34"/>
      <c r="S409" s="34"/>
      <c r="T409" s="34"/>
      <c r="U409" s="34"/>
      <c r="V409" s="34"/>
      <c r="W409" s="34"/>
      <c r="X409" s="34"/>
      <c r="Y409" s="34"/>
      <c r="Z409" s="34"/>
      <c r="AA409" s="34"/>
      <c r="AB409" s="34"/>
      <c r="AC409" s="34"/>
      <c r="AD409" s="34"/>
      <c r="AE409" s="34"/>
      <c r="AF409" s="34"/>
      <c r="AG409" s="34"/>
      <c r="AH409" s="34"/>
      <c r="AI409" s="34"/>
      <c r="AJ409" s="34"/>
      <c r="AK409" s="34"/>
      <c r="AL409" s="34"/>
      <c r="AM409" s="34"/>
      <c r="AN409" s="34"/>
      <c r="AO409" s="34"/>
      <c r="AP409" s="34"/>
      <c r="AQ409" s="34"/>
      <c r="AR409" s="34"/>
      <c r="AS409" s="34"/>
      <c r="AT409" s="34"/>
      <c r="AU409" s="34"/>
      <c r="AV409" s="34"/>
      <c r="AW409" s="34"/>
      <c r="AX409" s="34"/>
      <c r="AY409" s="34"/>
      <c r="AZ409" s="34"/>
      <c r="BA409" s="34"/>
      <c r="BB409" s="34"/>
      <c r="BC409" s="34"/>
      <c r="BD409" s="34"/>
      <c r="BE409" s="34"/>
      <c r="BF409" s="34"/>
      <c r="BG409" s="34"/>
      <c r="BH409" s="34"/>
      <c r="BI409" s="34"/>
      <c r="BJ409" s="34"/>
      <c r="BK409" s="34"/>
      <c r="BL409" s="34"/>
      <c r="BM409" s="34"/>
      <c r="BN409" s="34"/>
    </row>
    <row r="410" spans="1:66" s="1" customFormat="1" ht="24.75" customHeight="1" x14ac:dyDescent="0.5">
      <c r="A410" s="46" t="s">
        <v>360</v>
      </c>
      <c r="B410" s="46" t="s">
        <v>34</v>
      </c>
      <c r="C410" s="57" t="s">
        <v>684</v>
      </c>
      <c r="D410" s="58">
        <v>410</v>
      </c>
      <c r="E410" s="18" t="str">
        <f t="shared" si="14"/>
        <v>Dental_Claims_Line+COB_TPL_Amount</v>
      </c>
      <c r="F410" s="44"/>
      <c r="G410" s="30"/>
      <c r="H410" s="9" t="s">
        <v>564</v>
      </c>
      <c r="I410" s="7" t="s">
        <v>685</v>
      </c>
      <c r="J410" s="45" t="s">
        <v>698</v>
      </c>
      <c r="K410" s="7" t="s">
        <v>246</v>
      </c>
      <c r="L410" s="7">
        <v>18</v>
      </c>
      <c r="M410" s="34"/>
      <c r="N410" s="34"/>
      <c r="O410" s="34"/>
      <c r="P410" s="34"/>
      <c r="Q410" s="34"/>
      <c r="R410" s="34"/>
      <c r="S410" s="34"/>
      <c r="T410" s="34"/>
      <c r="U410" s="34"/>
      <c r="V410" s="34"/>
      <c r="W410" s="34"/>
      <c r="X410" s="34"/>
      <c r="Y410" s="34"/>
      <c r="Z410" s="34"/>
      <c r="AA410" s="34"/>
      <c r="AB410" s="34"/>
      <c r="AC410" s="34"/>
      <c r="AD410" s="34"/>
      <c r="AE410" s="34"/>
      <c r="AF410" s="34"/>
      <c r="AG410" s="34"/>
      <c r="AH410" s="34"/>
      <c r="AI410" s="34"/>
      <c r="AJ410" s="34"/>
      <c r="AK410" s="34"/>
      <c r="AL410" s="34"/>
      <c r="AM410" s="34"/>
      <c r="AN410" s="34"/>
      <c r="AO410" s="34"/>
      <c r="AP410" s="34"/>
      <c r="AQ410" s="34"/>
      <c r="AR410" s="34"/>
      <c r="AS410" s="34"/>
      <c r="AT410" s="34"/>
      <c r="AU410" s="34"/>
      <c r="AV410" s="34"/>
      <c r="AW410" s="34"/>
      <c r="AX410" s="34"/>
      <c r="AY410" s="34"/>
      <c r="AZ410" s="34"/>
      <c r="BA410" s="34"/>
      <c r="BB410" s="34"/>
      <c r="BC410" s="34"/>
      <c r="BD410" s="34"/>
      <c r="BE410" s="34"/>
      <c r="BF410" s="34"/>
      <c r="BG410" s="34"/>
      <c r="BH410" s="34"/>
      <c r="BI410" s="34"/>
      <c r="BJ410" s="34"/>
      <c r="BK410" s="34"/>
      <c r="BL410" s="34"/>
      <c r="BM410" s="34"/>
      <c r="BN410" s="34"/>
    </row>
    <row r="411" spans="1:66" s="1" customFormat="1" ht="24.75" customHeight="1" x14ac:dyDescent="0.5">
      <c r="A411" s="46" t="s">
        <v>360</v>
      </c>
      <c r="B411" s="47" t="s">
        <v>95</v>
      </c>
      <c r="C411" s="57" t="s">
        <v>96</v>
      </c>
      <c r="D411" s="58">
        <v>411</v>
      </c>
      <c r="E411" s="18" t="str">
        <f t="shared" si="14"/>
        <v>Dental_Claims_Line+NDC_Cd</v>
      </c>
      <c r="F411" s="44"/>
      <c r="G411" s="30"/>
      <c r="H411" s="9" t="s">
        <v>7</v>
      </c>
      <c r="I411" s="7" t="s">
        <v>97</v>
      </c>
      <c r="J411" s="7" t="s">
        <v>765</v>
      </c>
      <c r="K411" s="7" t="s">
        <v>244</v>
      </c>
      <c r="L411" s="7">
        <v>14</v>
      </c>
      <c r="M411" s="34"/>
      <c r="N411" s="34"/>
      <c r="O411" s="34"/>
      <c r="P411" s="34"/>
      <c r="Q411" s="34"/>
      <c r="R411" s="34"/>
      <c r="S411" s="34"/>
      <c r="T411" s="34"/>
      <c r="U411" s="34"/>
      <c r="V411" s="34"/>
      <c r="W411" s="34"/>
      <c r="X411" s="34"/>
      <c r="Y411" s="34"/>
      <c r="Z411" s="34"/>
      <c r="AA411" s="34"/>
      <c r="AB411" s="34"/>
      <c r="AC411" s="34"/>
      <c r="AD411" s="34"/>
      <c r="AE411" s="34"/>
      <c r="AF411" s="34"/>
      <c r="AG411" s="34"/>
      <c r="AH411" s="34"/>
      <c r="AI411" s="34"/>
      <c r="AJ411" s="34"/>
      <c r="AK411" s="34"/>
      <c r="AL411" s="34"/>
      <c r="AM411" s="34"/>
      <c r="AN411" s="34"/>
      <c r="AO411" s="34"/>
      <c r="AP411" s="34"/>
      <c r="AQ411" s="34"/>
      <c r="AR411" s="34"/>
      <c r="AS411" s="34"/>
      <c r="AT411" s="34"/>
      <c r="AU411" s="34"/>
      <c r="AV411" s="34"/>
      <c r="AW411" s="34"/>
      <c r="AX411" s="34"/>
      <c r="AY411" s="34"/>
      <c r="AZ411" s="34"/>
      <c r="BA411" s="34"/>
      <c r="BB411" s="34"/>
      <c r="BC411" s="34"/>
      <c r="BD411" s="34"/>
      <c r="BE411" s="34"/>
      <c r="BF411" s="34"/>
      <c r="BG411" s="34"/>
      <c r="BH411" s="34"/>
      <c r="BI411" s="34"/>
      <c r="BJ411" s="34"/>
      <c r="BK411" s="34"/>
      <c r="BL411" s="34"/>
      <c r="BM411" s="34"/>
      <c r="BN411" s="34"/>
    </row>
    <row r="412" spans="1:66" s="32" customFormat="1" ht="24.75" customHeight="1" x14ac:dyDescent="0.5">
      <c r="A412" s="46" t="s">
        <v>360</v>
      </c>
      <c r="B412" s="47" t="s">
        <v>4</v>
      </c>
      <c r="C412" s="57" t="s">
        <v>40</v>
      </c>
      <c r="D412" s="58">
        <v>412</v>
      </c>
      <c r="E412" s="18" t="str">
        <f t="shared" si="14"/>
        <v>Dental_Claims_Line+Capitation_Flag</v>
      </c>
      <c r="F412" s="44"/>
      <c r="G412" s="30"/>
      <c r="H412" s="9" t="s">
        <v>7</v>
      </c>
      <c r="I412" s="7" t="s">
        <v>6</v>
      </c>
      <c r="J412" s="7" t="s">
        <v>568</v>
      </c>
      <c r="K412" s="7" t="s">
        <v>244</v>
      </c>
      <c r="L412" s="7">
        <v>1</v>
      </c>
      <c r="M412" s="34"/>
      <c r="N412" s="34"/>
      <c r="O412" s="34"/>
      <c r="P412" s="34"/>
      <c r="Q412" s="34"/>
      <c r="R412" s="34"/>
      <c r="S412" s="34"/>
      <c r="T412" s="34"/>
      <c r="U412" s="34"/>
      <c r="V412" s="34"/>
      <c r="W412" s="34"/>
      <c r="X412" s="34"/>
      <c r="Y412" s="34"/>
      <c r="Z412" s="34"/>
      <c r="AA412" s="34"/>
      <c r="AB412" s="34"/>
      <c r="AC412" s="34"/>
      <c r="AD412" s="34"/>
      <c r="AE412" s="34"/>
      <c r="AF412" s="34"/>
      <c r="AG412" s="34"/>
      <c r="AH412" s="34"/>
      <c r="AI412" s="34"/>
      <c r="AJ412" s="34"/>
      <c r="AK412" s="34"/>
      <c r="AL412" s="34"/>
      <c r="AM412" s="34"/>
      <c r="AN412" s="34"/>
      <c r="AO412" s="34"/>
      <c r="AP412" s="34"/>
      <c r="AQ412" s="34"/>
      <c r="AR412" s="34"/>
      <c r="AS412" s="34"/>
      <c r="AT412" s="34"/>
      <c r="AU412" s="34"/>
      <c r="AV412" s="34"/>
      <c r="AW412" s="34"/>
      <c r="AX412" s="34"/>
      <c r="AY412" s="34"/>
      <c r="AZ412" s="34"/>
      <c r="BA412" s="34"/>
      <c r="BB412" s="34"/>
      <c r="BC412" s="34"/>
      <c r="BD412" s="34"/>
      <c r="BE412" s="34"/>
      <c r="BF412" s="34"/>
      <c r="BG412" s="34"/>
      <c r="BH412" s="34"/>
      <c r="BI412" s="34"/>
      <c r="BJ412" s="34"/>
      <c r="BK412" s="34"/>
      <c r="BL412" s="34"/>
      <c r="BM412" s="34"/>
      <c r="BN412" s="34"/>
    </row>
    <row r="413" spans="1:66" s="1" customFormat="1" ht="24.75" customHeight="1" x14ac:dyDescent="0.5">
      <c r="A413" s="46" t="s">
        <v>360</v>
      </c>
      <c r="B413" s="46" t="s">
        <v>4</v>
      </c>
      <c r="C413" s="57" t="s">
        <v>215</v>
      </c>
      <c r="D413" s="58">
        <v>413</v>
      </c>
      <c r="E413" s="18" t="str">
        <f t="shared" si="14"/>
        <v>Dental_Claims_Line+Dental_Carrier_Flag</v>
      </c>
      <c r="F413" s="44"/>
      <c r="G413" s="30"/>
      <c r="H413" s="9" t="s">
        <v>7</v>
      </c>
      <c r="I413" s="7"/>
      <c r="J413" s="7" t="s">
        <v>398</v>
      </c>
      <c r="K413" s="7" t="s">
        <v>244</v>
      </c>
      <c r="L413" s="7">
        <v>1</v>
      </c>
      <c r="M413" s="34"/>
      <c r="N413" s="34"/>
      <c r="O413" s="34"/>
      <c r="P413" s="34"/>
      <c r="Q413" s="34"/>
      <c r="R413" s="34"/>
      <c r="S413" s="34"/>
      <c r="T413" s="34"/>
      <c r="U413" s="34"/>
      <c r="V413" s="34"/>
      <c r="W413" s="34"/>
      <c r="X413" s="34"/>
      <c r="Y413" s="34"/>
      <c r="Z413" s="34"/>
      <c r="AA413" s="34"/>
      <c r="AB413" s="34"/>
      <c r="AC413" s="34"/>
      <c r="AD413" s="34"/>
      <c r="AE413" s="34"/>
      <c r="AF413" s="34"/>
      <c r="AG413" s="34"/>
      <c r="AH413" s="34"/>
      <c r="AI413" s="34"/>
      <c r="AJ413" s="34"/>
      <c r="AK413" s="34"/>
      <c r="AL413" s="34"/>
      <c r="AM413" s="34"/>
      <c r="AN413" s="34"/>
      <c r="AO413" s="34"/>
      <c r="AP413" s="34"/>
      <c r="AQ413" s="34"/>
      <c r="AR413" s="34"/>
      <c r="AS413" s="34"/>
      <c r="AT413" s="34"/>
      <c r="AU413" s="34"/>
      <c r="AV413" s="34"/>
      <c r="AW413" s="34"/>
      <c r="AX413" s="34"/>
      <c r="AY413" s="34"/>
      <c r="AZ413" s="34"/>
      <c r="BA413" s="34"/>
      <c r="BB413" s="34"/>
      <c r="BC413" s="34"/>
      <c r="BD413" s="34"/>
      <c r="BE413" s="34"/>
      <c r="BF413" s="34"/>
      <c r="BG413" s="34"/>
      <c r="BH413" s="34"/>
      <c r="BI413" s="34"/>
      <c r="BJ413" s="34"/>
      <c r="BK413" s="34"/>
      <c r="BL413" s="34"/>
      <c r="BM413" s="34"/>
      <c r="BN413" s="34"/>
    </row>
    <row r="414" spans="1:66" s="1" customFormat="1" ht="24.75" customHeight="1" x14ac:dyDescent="0.5">
      <c r="A414" s="46" t="s">
        <v>360</v>
      </c>
      <c r="B414" s="46" t="s">
        <v>4</v>
      </c>
      <c r="C414" s="57" t="s">
        <v>53</v>
      </c>
      <c r="D414" s="58">
        <v>414</v>
      </c>
      <c r="E414" s="18" t="str">
        <f t="shared" si="14"/>
        <v>Dental_Claims_Line+Dental_Flag</v>
      </c>
      <c r="F414" s="44"/>
      <c r="G414" s="30"/>
      <c r="H414" s="9" t="s">
        <v>7</v>
      </c>
      <c r="I414" s="7"/>
      <c r="J414" s="7" t="s">
        <v>399</v>
      </c>
      <c r="K414" s="7" t="s">
        <v>244</v>
      </c>
      <c r="L414" s="7">
        <v>1</v>
      </c>
      <c r="M414" s="34"/>
      <c r="N414" s="34"/>
      <c r="O414" s="34"/>
      <c r="P414" s="34"/>
      <c r="Q414" s="34"/>
      <c r="R414" s="34"/>
      <c r="S414" s="34"/>
      <c r="T414" s="34"/>
      <c r="U414" s="34"/>
      <c r="V414" s="34"/>
      <c r="W414" s="34"/>
      <c r="X414" s="34"/>
      <c r="Y414" s="34"/>
      <c r="Z414" s="34"/>
      <c r="AA414" s="34"/>
      <c r="AB414" s="34"/>
      <c r="AC414" s="34"/>
      <c r="AD414" s="34"/>
      <c r="AE414" s="34"/>
      <c r="AF414" s="34"/>
      <c r="AG414" s="34"/>
      <c r="AH414" s="34"/>
      <c r="AI414" s="34"/>
      <c r="AJ414" s="34"/>
      <c r="AK414" s="34"/>
      <c r="AL414" s="34"/>
      <c r="AM414" s="34"/>
      <c r="AN414" s="34"/>
      <c r="AO414" s="34"/>
      <c r="AP414" s="34"/>
      <c r="AQ414" s="34"/>
      <c r="AR414" s="34"/>
      <c r="AS414" s="34"/>
      <c r="AT414" s="34"/>
      <c r="AU414" s="34"/>
      <c r="AV414" s="34"/>
      <c r="AW414" s="34"/>
      <c r="AX414" s="34"/>
      <c r="AY414" s="34"/>
      <c r="AZ414" s="34"/>
      <c r="BA414" s="34"/>
      <c r="BB414" s="34"/>
      <c r="BC414" s="34"/>
      <c r="BD414" s="34"/>
      <c r="BE414" s="34"/>
      <c r="BF414" s="34"/>
      <c r="BG414" s="34"/>
      <c r="BH414" s="34"/>
      <c r="BI414" s="34"/>
      <c r="BJ414" s="34"/>
      <c r="BK414" s="34"/>
      <c r="BL414" s="34"/>
      <c r="BM414" s="34"/>
      <c r="BN414" s="34"/>
    </row>
    <row r="415" spans="1:66" s="1" customFormat="1" ht="24.75" customHeight="1" x14ac:dyDescent="0.5">
      <c r="A415" s="46" t="s">
        <v>360</v>
      </c>
      <c r="B415" s="46" t="s">
        <v>4</v>
      </c>
      <c r="C415" s="57" t="s">
        <v>93</v>
      </c>
      <c r="D415" s="58">
        <v>415</v>
      </c>
      <c r="E415" s="18" t="str">
        <f t="shared" ref="E415:E460" si="15">A415&amp;"+"&amp;C415</f>
        <v>Dental_Claims_Line+Line_No</v>
      </c>
      <c r="F415" s="44" t="str">
        <f t="array" ref="F415">IF(AND($G$383:$G$426=""),"","X")</f>
        <v/>
      </c>
      <c r="G415" s="30"/>
      <c r="H415" s="9" t="s">
        <v>7</v>
      </c>
      <c r="I415" s="7" t="s">
        <v>94</v>
      </c>
      <c r="J415" s="7" t="s">
        <v>270</v>
      </c>
      <c r="K415" s="7" t="s">
        <v>245</v>
      </c>
      <c r="L415" s="7">
        <v>19</v>
      </c>
      <c r="M415" s="34"/>
      <c r="N415" s="34"/>
      <c r="O415" s="34"/>
      <c r="P415" s="34"/>
      <c r="Q415" s="34"/>
      <c r="R415" s="34"/>
      <c r="S415" s="34"/>
      <c r="T415" s="34"/>
      <c r="U415" s="34"/>
      <c r="V415" s="34"/>
      <c r="W415" s="34"/>
      <c r="X415" s="34"/>
      <c r="Y415" s="34"/>
      <c r="Z415" s="34"/>
      <c r="AA415" s="34"/>
      <c r="AB415" s="34"/>
      <c r="AC415" s="34"/>
      <c r="AD415" s="34"/>
      <c r="AE415" s="34"/>
      <c r="AF415" s="34"/>
      <c r="AG415" s="34"/>
      <c r="AH415" s="34"/>
      <c r="AI415" s="34"/>
      <c r="AJ415" s="34"/>
      <c r="AK415" s="34"/>
      <c r="AL415" s="34"/>
      <c r="AM415" s="34"/>
      <c r="AN415" s="34"/>
      <c r="AO415" s="34"/>
      <c r="AP415" s="34"/>
      <c r="AQ415" s="34"/>
      <c r="AR415" s="34"/>
      <c r="AS415" s="34"/>
      <c r="AT415" s="34"/>
      <c r="AU415" s="34"/>
      <c r="AV415" s="34"/>
      <c r="AW415" s="34"/>
      <c r="AX415" s="34"/>
      <c r="AY415" s="34"/>
      <c r="AZ415" s="34"/>
      <c r="BA415" s="34"/>
      <c r="BB415" s="34"/>
      <c r="BC415" s="34"/>
      <c r="BD415" s="34"/>
      <c r="BE415" s="34"/>
      <c r="BF415" s="34"/>
      <c r="BG415" s="34"/>
      <c r="BH415" s="34"/>
      <c r="BI415" s="34"/>
      <c r="BJ415" s="34"/>
      <c r="BK415" s="34"/>
      <c r="BL415" s="34"/>
      <c r="BM415" s="34"/>
      <c r="BN415" s="34"/>
    </row>
    <row r="416" spans="1:66" s="1" customFormat="1" ht="24.75" customHeight="1" x14ac:dyDescent="0.5">
      <c r="A416" s="46" t="s">
        <v>360</v>
      </c>
      <c r="B416" s="46" t="s">
        <v>4</v>
      </c>
      <c r="C416" s="57" t="s">
        <v>43</v>
      </c>
      <c r="D416" s="58">
        <v>416</v>
      </c>
      <c r="E416" s="18" t="str">
        <f>A416&amp;"+"&amp;C416</f>
        <v>Dental_Claims_Line+Claim_Status_Cd</v>
      </c>
      <c r="F416" s="44"/>
      <c r="G416" s="30"/>
      <c r="H416" s="9" t="s">
        <v>7</v>
      </c>
      <c r="I416" s="7" t="s">
        <v>44</v>
      </c>
      <c r="J416" s="7" t="s">
        <v>396</v>
      </c>
      <c r="K416" s="7" t="s">
        <v>244</v>
      </c>
      <c r="L416" s="7">
        <v>2</v>
      </c>
      <c r="M416" s="34"/>
      <c r="N416" s="34"/>
      <c r="O416" s="34"/>
      <c r="P416" s="34"/>
      <c r="Q416" s="34"/>
      <c r="R416" s="34"/>
      <c r="S416" s="34"/>
      <c r="T416" s="34"/>
      <c r="U416" s="34"/>
      <c r="V416" s="34"/>
      <c r="W416" s="34"/>
      <c r="X416" s="34"/>
      <c r="Y416" s="34"/>
      <c r="Z416" s="34"/>
      <c r="AA416" s="34"/>
      <c r="AB416" s="34"/>
      <c r="AC416" s="34"/>
      <c r="AD416" s="34"/>
      <c r="AE416" s="34"/>
      <c r="AF416" s="34"/>
      <c r="AG416" s="34"/>
      <c r="AH416" s="34"/>
      <c r="AI416" s="34"/>
      <c r="AJ416" s="34"/>
      <c r="AK416" s="34"/>
      <c r="AL416" s="34"/>
      <c r="AM416" s="34"/>
      <c r="AN416" s="34"/>
      <c r="AO416" s="34"/>
      <c r="AP416" s="34"/>
      <c r="AQ416" s="34"/>
      <c r="AR416" s="34"/>
      <c r="AS416" s="34"/>
      <c r="AT416" s="34"/>
      <c r="AU416" s="34"/>
      <c r="AV416" s="34"/>
      <c r="AW416" s="34"/>
      <c r="AX416" s="34"/>
      <c r="AY416" s="34"/>
      <c r="AZ416" s="34"/>
      <c r="BA416" s="34"/>
      <c r="BB416" s="34"/>
      <c r="BC416" s="34"/>
      <c r="BD416" s="34"/>
      <c r="BE416" s="34"/>
      <c r="BF416" s="34"/>
      <c r="BG416" s="34"/>
      <c r="BH416" s="34"/>
      <c r="BI416" s="34"/>
      <c r="BJ416" s="34"/>
      <c r="BK416" s="34"/>
      <c r="BL416" s="34"/>
      <c r="BM416" s="34"/>
      <c r="BN416" s="34"/>
    </row>
    <row r="417" spans="1:66" s="1" customFormat="1" ht="24.75" customHeight="1" x14ac:dyDescent="0.5">
      <c r="A417" s="46" t="s">
        <v>360</v>
      </c>
      <c r="B417" s="46" t="s">
        <v>4</v>
      </c>
      <c r="C417" s="57" t="s">
        <v>98</v>
      </c>
      <c r="D417" s="58">
        <v>417</v>
      </c>
      <c r="E417" s="18" t="str">
        <f t="shared" si="15"/>
        <v>Dental_Claims_Line+Place_of_Service_Cd</v>
      </c>
      <c r="F417" s="44"/>
      <c r="G417" s="30"/>
      <c r="H417" s="9" t="s">
        <v>7</v>
      </c>
      <c r="I417" s="7" t="s">
        <v>99</v>
      </c>
      <c r="J417" s="7" t="s">
        <v>268</v>
      </c>
      <c r="K417" s="7" t="s">
        <v>255</v>
      </c>
      <c r="L417" s="7">
        <v>2</v>
      </c>
      <c r="M417" s="34"/>
      <c r="N417" s="34"/>
      <c r="O417" s="34"/>
      <c r="P417" s="34"/>
      <c r="Q417" s="34"/>
      <c r="R417" s="34"/>
      <c r="S417" s="34"/>
      <c r="T417" s="34"/>
      <c r="U417" s="34"/>
      <c r="V417" s="34"/>
      <c r="W417" s="34"/>
      <c r="X417" s="34"/>
      <c r="Y417" s="34"/>
      <c r="Z417" s="34"/>
      <c r="AA417" s="34"/>
      <c r="AB417" s="34"/>
      <c r="AC417" s="34"/>
      <c r="AD417" s="34"/>
      <c r="AE417" s="34"/>
      <c r="AF417" s="34"/>
      <c r="AG417" s="34"/>
      <c r="AH417" s="34"/>
      <c r="AI417" s="34"/>
      <c r="AJ417" s="34"/>
      <c r="AK417" s="34"/>
      <c r="AL417" s="34"/>
      <c r="AM417" s="34"/>
      <c r="AN417" s="34"/>
      <c r="AO417" s="34"/>
      <c r="AP417" s="34"/>
      <c r="AQ417" s="34"/>
      <c r="AR417" s="34"/>
      <c r="AS417" s="34"/>
      <c r="AT417" s="34"/>
      <c r="AU417" s="34"/>
      <c r="AV417" s="34"/>
      <c r="AW417" s="34"/>
      <c r="AX417" s="34"/>
      <c r="AY417" s="34"/>
      <c r="AZ417" s="34"/>
      <c r="BA417" s="34"/>
      <c r="BB417" s="34"/>
      <c r="BC417" s="34"/>
      <c r="BD417" s="34"/>
      <c r="BE417" s="34"/>
      <c r="BF417" s="34"/>
      <c r="BG417" s="34"/>
      <c r="BH417" s="34"/>
      <c r="BI417" s="34"/>
      <c r="BJ417" s="34"/>
      <c r="BK417" s="34"/>
      <c r="BL417" s="34"/>
      <c r="BM417" s="34"/>
      <c r="BN417" s="34"/>
    </row>
    <row r="418" spans="1:66" s="1" customFormat="1" ht="24.75" customHeight="1" x14ac:dyDescent="0.5">
      <c r="A418" s="46" t="s">
        <v>360</v>
      </c>
      <c r="B418" s="46" t="s">
        <v>4</v>
      </c>
      <c r="C418" s="57" t="s">
        <v>102</v>
      </c>
      <c r="D418" s="58">
        <v>418</v>
      </c>
      <c r="E418" s="18" t="str">
        <f t="shared" si="15"/>
        <v>Dental_Claims_Line+Service_Qty</v>
      </c>
      <c r="F418" s="44"/>
      <c r="G418" s="30"/>
      <c r="H418" s="9" t="s">
        <v>7</v>
      </c>
      <c r="I418" s="7" t="s">
        <v>103</v>
      </c>
      <c r="J418" s="7" t="s">
        <v>269</v>
      </c>
      <c r="K418" s="7" t="s">
        <v>245</v>
      </c>
      <c r="L418" s="7">
        <v>19</v>
      </c>
      <c r="M418" s="34"/>
      <c r="N418" s="34"/>
      <c r="O418" s="34"/>
      <c r="P418" s="34"/>
      <c r="Q418" s="34"/>
      <c r="R418" s="34"/>
      <c r="S418" s="34"/>
      <c r="T418" s="34"/>
      <c r="U418" s="34"/>
      <c r="V418" s="34"/>
      <c r="W418" s="34"/>
      <c r="X418" s="34"/>
      <c r="Y418" s="34"/>
      <c r="Z418" s="34"/>
      <c r="AA418" s="34"/>
      <c r="AB418" s="34"/>
      <c r="AC418" s="34"/>
      <c r="AD418" s="34"/>
      <c r="AE418" s="34"/>
      <c r="AF418" s="34"/>
      <c r="AG418" s="34"/>
      <c r="AH418" s="34"/>
      <c r="AI418" s="34"/>
      <c r="AJ418" s="34"/>
      <c r="AK418" s="34"/>
      <c r="AL418" s="34"/>
      <c r="AM418" s="34"/>
      <c r="AN418" s="34"/>
      <c r="AO418" s="34"/>
      <c r="AP418" s="34"/>
      <c r="AQ418" s="34"/>
      <c r="AR418" s="34"/>
      <c r="AS418" s="34"/>
      <c r="AT418" s="34"/>
      <c r="AU418" s="34"/>
      <c r="AV418" s="34"/>
      <c r="AW418" s="34"/>
      <c r="AX418" s="34"/>
      <c r="AY418" s="34"/>
      <c r="AZ418" s="34"/>
      <c r="BA418" s="34"/>
      <c r="BB418" s="34"/>
      <c r="BC418" s="34"/>
      <c r="BD418" s="34"/>
      <c r="BE418" s="34"/>
      <c r="BF418" s="34"/>
      <c r="BG418" s="34"/>
      <c r="BH418" s="34"/>
      <c r="BI418" s="34"/>
      <c r="BJ418" s="34"/>
      <c r="BK418" s="34"/>
      <c r="BL418" s="34"/>
      <c r="BM418" s="34"/>
      <c r="BN418" s="34"/>
    </row>
    <row r="419" spans="1:66" s="32" customFormat="1" ht="24.75" customHeight="1" x14ac:dyDescent="0.5">
      <c r="A419" s="46" t="s">
        <v>360</v>
      </c>
      <c r="B419" s="46" t="s">
        <v>4</v>
      </c>
      <c r="C419" s="57" t="s">
        <v>692</v>
      </c>
      <c r="D419" s="58">
        <v>419</v>
      </c>
      <c r="E419" s="18" t="str">
        <f t="shared" si="15"/>
        <v>Dental_Claims_Line+Unit_Of_Measure</v>
      </c>
      <c r="F419" s="44" t="str">
        <f>IF(G418="","","X")</f>
        <v/>
      </c>
      <c r="G419" s="30"/>
      <c r="H419" s="9" t="s">
        <v>7</v>
      </c>
      <c r="I419" s="7" t="s">
        <v>696</v>
      </c>
      <c r="J419" s="45" t="s">
        <v>700</v>
      </c>
      <c r="K419" s="7" t="s">
        <v>244</v>
      </c>
      <c r="L419" s="7">
        <v>2</v>
      </c>
      <c r="M419" s="34"/>
      <c r="N419" s="34"/>
      <c r="O419" s="34"/>
      <c r="P419" s="34"/>
      <c r="Q419" s="34"/>
      <c r="R419" s="34"/>
      <c r="S419" s="34"/>
      <c r="T419" s="34"/>
      <c r="U419" s="34"/>
      <c r="V419" s="34"/>
      <c r="W419" s="34"/>
      <c r="X419" s="34"/>
      <c r="Y419" s="34"/>
      <c r="Z419" s="34"/>
      <c r="AA419" s="34"/>
      <c r="AB419" s="34"/>
      <c r="AC419" s="34"/>
      <c r="AD419" s="34"/>
      <c r="AE419" s="34"/>
      <c r="AF419" s="34"/>
      <c r="AG419" s="34"/>
      <c r="AH419" s="34"/>
      <c r="AI419" s="34"/>
      <c r="AJ419" s="34"/>
      <c r="AK419" s="34"/>
      <c r="AL419" s="34"/>
      <c r="AM419" s="34"/>
      <c r="AN419" s="34"/>
      <c r="AO419" s="34"/>
      <c r="AP419" s="34"/>
      <c r="AQ419" s="34"/>
      <c r="AR419" s="34"/>
      <c r="AS419" s="34"/>
      <c r="AT419" s="34"/>
      <c r="AU419" s="34"/>
      <c r="AV419" s="34"/>
      <c r="AW419" s="34"/>
      <c r="AX419" s="34"/>
      <c r="AY419" s="34"/>
      <c r="AZ419" s="34"/>
      <c r="BA419" s="34"/>
      <c r="BB419" s="34"/>
      <c r="BC419" s="34"/>
      <c r="BD419" s="34"/>
      <c r="BE419" s="34"/>
      <c r="BF419" s="34"/>
      <c r="BG419" s="34"/>
      <c r="BH419" s="34"/>
      <c r="BI419" s="34"/>
      <c r="BJ419" s="34"/>
      <c r="BK419" s="34"/>
      <c r="BL419" s="34"/>
      <c r="BM419" s="34"/>
      <c r="BN419" s="34"/>
    </row>
    <row r="420" spans="1:66" s="1" customFormat="1" ht="24.75" customHeight="1" x14ac:dyDescent="0.5">
      <c r="A420" s="46" t="s">
        <v>360</v>
      </c>
      <c r="B420" s="46" t="s">
        <v>4</v>
      </c>
      <c r="C420" s="57" t="s">
        <v>687</v>
      </c>
      <c r="D420" s="58">
        <v>420</v>
      </c>
      <c r="E420" s="18" t="str">
        <f>A420&amp;"+"&amp;C420</f>
        <v>Dental_Claims_Line+Provider_Network_Indicator</v>
      </c>
      <c r="F420" s="44"/>
      <c r="G420" s="30"/>
      <c r="H420" s="9" t="s">
        <v>7</v>
      </c>
      <c r="I420" s="7" t="s">
        <v>688</v>
      </c>
      <c r="J420" s="45" t="s">
        <v>689</v>
      </c>
      <c r="K420" s="7" t="s">
        <v>244</v>
      </c>
      <c r="L420" s="7">
        <v>1</v>
      </c>
      <c r="M420" s="34"/>
      <c r="N420" s="34"/>
      <c r="O420" s="34"/>
      <c r="P420" s="34"/>
      <c r="Q420" s="34"/>
      <c r="R420" s="34"/>
      <c r="S420" s="34"/>
      <c r="T420" s="34"/>
      <c r="U420" s="34"/>
      <c r="V420" s="34"/>
      <c r="W420" s="34"/>
      <c r="X420" s="34"/>
      <c r="Y420" s="34"/>
      <c r="Z420" s="34"/>
      <c r="AA420" s="34"/>
      <c r="AB420" s="34"/>
      <c r="AC420" s="34"/>
      <c r="AD420" s="34"/>
      <c r="AE420" s="34"/>
      <c r="AF420" s="34"/>
      <c r="AG420" s="34"/>
      <c r="AH420" s="34"/>
      <c r="AI420" s="34"/>
      <c r="AJ420" s="34"/>
      <c r="AK420" s="34"/>
      <c r="AL420" s="34"/>
      <c r="AM420" s="34"/>
      <c r="AN420" s="34"/>
      <c r="AO420" s="34"/>
      <c r="AP420" s="34"/>
      <c r="AQ420" s="34"/>
      <c r="AR420" s="34"/>
      <c r="AS420" s="34"/>
      <c r="AT420" s="34"/>
      <c r="AU420" s="34"/>
      <c r="AV420" s="34"/>
      <c r="AW420" s="34"/>
      <c r="AX420" s="34"/>
      <c r="AY420" s="34"/>
      <c r="AZ420" s="34"/>
      <c r="BA420" s="34"/>
      <c r="BB420" s="34"/>
      <c r="BC420" s="34"/>
      <c r="BD420" s="34"/>
      <c r="BE420" s="34"/>
      <c r="BF420" s="34"/>
      <c r="BG420" s="34"/>
      <c r="BH420" s="34"/>
      <c r="BI420" s="34"/>
      <c r="BJ420" s="34"/>
      <c r="BK420" s="34"/>
      <c r="BL420" s="34"/>
      <c r="BM420" s="34"/>
      <c r="BN420" s="34"/>
    </row>
    <row r="421" spans="1:66" s="1" customFormat="1" ht="24.75" customHeight="1" x14ac:dyDescent="0.5">
      <c r="A421" s="46" t="s">
        <v>360</v>
      </c>
      <c r="B421" s="46" t="s">
        <v>4</v>
      </c>
      <c r="C421" s="57" t="s">
        <v>690</v>
      </c>
      <c r="D421" s="58">
        <v>421</v>
      </c>
      <c r="E421" s="18" t="str">
        <f>A421&amp;"+"&amp;C421</f>
        <v>Dental_Claims_Line+Denied_Claim_Ind</v>
      </c>
      <c r="F421" s="44"/>
      <c r="G421" s="30"/>
      <c r="H421" s="9" t="s">
        <v>7</v>
      </c>
      <c r="I421" s="7" t="s">
        <v>694</v>
      </c>
      <c r="J421" s="45" t="s">
        <v>699</v>
      </c>
      <c r="K421" s="7" t="s">
        <v>255</v>
      </c>
      <c r="L421" s="7">
        <v>1</v>
      </c>
      <c r="M421" s="34"/>
      <c r="N421" s="34"/>
      <c r="O421" s="34"/>
      <c r="P421" s="34"/>
      <c r="Q421" s="34"/>
      <c r="R421" s="34"/>
      <c r="S421" s="34"/>
      <c r="T421" s="34"/>
      <c r="U421" s="34"/>
      <c r="V421" s="34"/>
      <c r="W421" s="34"/>
      <c r="X421" s="34"/>
      <c r="Y421" s="34"/>
      <c r="Z421" s="34"/>
      <c r="AA421" s="34"/>
      <c r="AB421" s="34"/>
      <c r="AC421" s="34"/>
      <c r="AD421" s="34"/>
      <c r="AE421" s="34"/>
      <c r="AF421" s="34"/>
      <c r="AG421" s="34"/>
      <c r="AH421" s="34"/>
      <c r="AI421" s="34"/>
      <c r="AJ421" s="34"/>
      <c r="AK421" s="34"/>
      <c r="AL421" s="34"/>
      <c r="AM421" s="34"/>
      <c r="AN421" s="34"/>
      <c r="AO421" s="34"/>
      <c r="AP421" s="34"/>
      <c r="AQ421" s="34"/>
      <c r="AR421" s="34"/>
      <c r="AS421" s="34"/>
      <c r="AT421" s="34"/>
      <c r="AU421" s="34"/>
      <c r="AV421" s="34"/>
      <c r="AW421" s="34"/>
      <c r="AX421" s="34"/>
      <c r="AY421" s="34"/>
      <c r="AZ421" s="34"/>
      <c r="BA421" s="34"/>
      <c r="BB421" s="34"/>
      <c r="BC421" s="34"/>
      <c r="BD421" s="34"/>
      <c r="BE421" s="34"/>
      <c r="BF421" s="34"/>
      <c r="BG421" s="34"/>
      <c r="BH421" s="34"/>
      <c r="BI421" s="34"/>
      <c r="BJ421" s="34"/>
      <c r="BK421" s="34"/>
      <c r="BL421" s="34"/>
      <c r="BM421" s="34"/>
      <c r="BN421" s="34"/>
    </row>
    <row r="422" spans="1:66" s="1" customFormat="1" ht="24.75" customHeight="1" x14ac:dyDescent="0.5">
      <c r="A422" s="46" t="s">
        <v>360</v>
      </c>
      <c r="B422" s="46" t="s">
        <v>4</v>
      </c>
      <c r="C422" s="57" t="s">
        <v>691</v>
      </c>
      <c r="D422" s="58">
        <v>422</v>
      </c>
      <c r="E422" s="18" t="str">
        <f>A422&amp;"+"&amp;C422</f>
        <v>Dental_Claims_Line+Claim_Line_Type</v>
      </c>
      <c r="F422" s="44"/>
      <c r="G422" s="30"/>
      <c r="H422" s="9" t="s">
        <v>7</v>
      </c>
      <c r="I422" s="7" t="s">
        <v>695</v>
      </c>
      <c r="J422" s="45" t="s">
        <v>746</v>
      </c>
      <c r="K422" s="7" t="s">
        <v>255</v>
      </c>
      <c r="L422" s="7">
        <v>1</v>
      </c>
      <c r="M422" s="34"/>
      <c r="N422" s="34"/>
      <c r="O422" s="34"/>
      <c r="P422" s="34"/>
      <c r="Q422" s="34"/>
      <c r="R422" s="34"/>
      <c r="S422" s="34"/>
      <c r="T422" s="34"/>
      <c r="U422" s="34"/>
      <c r="V422" s="34"/>
      <c r="W422" s="34"/>
      <c r="X422" s="34"/>
      <c r="Y422" s="34"/>
      <c r="Z422" s="34"/>
      <c r="AA422" s="34"/>
      <c r="AB422" s="34"/>
      <c r="AC422" s="34"/>
      <c r="AD422" s="34"/>
      <c r="AE422" s="34"/>
      <c r="AF422" s="34"/>
      <c r="AG422" s="34"/>
      <c r="AH422" s="34"/>
      <c r="AI422" s="34"/>
      <c r="AJ422" s="34"/>
      <c r="AK422" s="34"/>
      <c r="AL422" s="34"/>
      <c r="AM422" s="34"/>
      <c r="AN422" s="34"/>
      <c r="AO422" s="34"/>
      <c r="AP422" s="34"/>
      <c r="AQ422" s="34"/>
      <c r="AR422" s="34"/>
      <c r="AS422" s="34"/>
      <c r="AT422" s="34"/>
      <c r="AU422" s="34"/>
      <c r="AV422" s="34"/>
      <c r="AW422" s="34"/>
      <c r="AX422" s="34"/>
      <c r="AY422" s="34"/>
      <c r="AZ422" s="34"/>
      <c r="BA422" s="34"/>
      <c r="BB422" s="34"/>
      <c r="BC422" s="34"/>
      <c r="BD422" s="34"/>
      <c r="BE422" s="34"/>
      <c r="BF422" s="34"/>
      <c r="BG422" s="34"/>
      <c r="BH422" s="34"/>
      <c r="BI422" s="34"/>
      <c r="BJ422" s="34"/>
      <c r="BK422" s="34"/>
      <c r="BL422" s="34"/>
      <c r="BM422" s="34"/>
      <c r="BN422" s="34"/>
    </row>
    <row r="423" spans="1:66" s="1" customFormat="1" ht="24.75" customHeight="1" x14ac:dyDescent="0.5">
      <c r="A423" s="46" t="s">
        <v>360</v>
      </c>
      <c r="B423" s="46" t="s">
        <v>4</v>
      </c>
      <c r="C423" s="57" t="s">
        <v>693</v>
      </c>
      <c r="D423" s="58">
        <v>423</v>
      </c>
      <c r="E423" s="18" t="str">
        <f>A423&amp;"+"&amp;C423</f>
        <v>Dental_Claims_Line+Payment_Arrangement_Type</v>
      </c>
      <c r="F423" s="44"/>
      <c r="G423" s="30"/>
      <c r="H423" s="9" t="s">
        <v>7</v>
      </c>
      <c r="I423" s="7" t="s">
        <v>697</v>
      </c>
      <c r="J423" s="45" t="s">
        <v>701</v>
      </c>
      <c r="K423" s="7" t="s">
        <v>255</v>
      </c>
      <c r="L423" s="7">
        <v>2</v>
      </c>
      <c r="M423" s="34"/>
      <c r="N423" s="34"/>
      <c r="O423" s="34"/>
      <c r="P423" s="34"/>
      <c r="Q423" s="34"/>
      <c r="R423" s="34"/>
      <c r="S423" s="34"/>
      <c r="T423" s="34"/>
      <c r="U423" s="34"/>
      <c r="V423" s="34"/>
      <c r="W423" s="34"/>
      <c r="X423" s="34"/>
      <c r="Y423" s="34"/>
      <c r="Z423" s="34"/>
      <c r="AA423" s="34"/>
      <c r="AB423" s="34"/>
      <c r="AC423" s="34"/>
      <c r="AD423" s="34"/>
      <c r="AE423" s="34"/>
      <c r="AF423" s="34"/>
      <c r="AG423" s="34"/>
      <c r="AH423" s="34"/>
      <c r="AI423" s="34"/>
      <c r="AJ423" s="34"/>
      <c r="AK423" s="34"/>
      <c r="AL423" s="34"/>
      <c r="AM423" s="34"/>
      <c r="AN423" s="34"/>
      <c r="AO423" s="34"/>
      <c r="AP423" s="34"/>
      <c r="AQ423" s="34"/>
      <c r="AR423" s="34"/>
      <c r="AS423" s="34"/>
      <c r="AT423" s="34"/>
      <c r="AU423" s="34"/>
      <c r="AV423" s="34"/>
      <c r="AW423" s="34"/>
      <c r="AX423" s="34"/>
      <c r="AY423" s="34"/>
      <c r="AZ423" s="34"/>
      <c r="BA423" s="34"/>
      <c r="BB423" s="34"/>
      <c r="BC423" s="34"/>
      <c r="BD423" s="34"/>
      <c r="BE423" s="34"/>
      <c r="BF423" s="34"/>
      <c r="BG423" s="34"/>
      <c r="BH423" s="34"/>
      <c r="BI423" s="34"/>
      <c r="BJ423" s="34"/>
      <c r="BK423" s="34"/>
      <c r="BL423" s="34"/>
      <c r="BM423" s="34"/>
      <c r="BN423" s="34"/>
    </row>
    <row r="424" spans="1:66" s="1" customFormat="1" ht="24.75" customHeight="1" x14ac:dyDescent="0.5">
      <c r="A424" s="46" t="s">
        <v>360</v>
      </c>
      <c r="B424" s="47" t="s">
        <v>361</v>
      </c>
      <c r="C424" s="57" t="s">
        <v>362</v>
      </c>
      <c r="D424" s="58">
        <v>424</v>
      </c>
      <c r="E424" s="18" t="str">
        <f>A424&amp;"+"&amp;C424</f>
        <v>Dental_Claims_Line+Dental_Quadrant</v>
      </c>
      <c r="F424" s="44"/>
      <c r="G424" s="30"/>
      <c r="H424" s="9" t="s">
        <v>7</v>
      </c>
      <c r="I424" s="7"/>
      <c r="J424" s="7" t="s">
        <v>514</v>
      </c>
      <c r="K424" s="7" t="s">
        <v>244</v>
      </c>
      <c r="L424" s="7">
        <v>2</v>
      </c>
      <c r="M424" s="34"/>
      <c r="N424" s="34"/>
      <c r="O424" s="34"/>
      <c r="P424" s="34"/>
      <c r="Q424" s="34"/>
      <c r="R424" s="34"/>
      <c r="S424" s="34"/>
      <c r="T424" s="34"/>
      <c r="U424" s="34"/>
      <c r="V424" s="34"/>
      <c r="W424" s="34"/>
      <c r="X424" s="34"/>
      <c r="Y424" s="34"/>
      <c r="Z424" s="34"/>
      <c r="AA424" s="34"/>
      <c r="AB424" s="34"/>
      <c r="AC424" s="34"/>
      <c r="AD424" s="34"/>
      <c r="AE424" s="34"/>
      <c r="AF424" s="34"/>
      <c r="AG424" s="34"/>
      <c r="AH424" s="34"/>
      <c r="AI424" s="34"/>
      <c r="AJ424" s="34"/>
      <c r="AK424" s="34"/>
      <c r="AL424" s="34"/>
      <c r="AM424" s="34"/>
      <c r="AN424" s="34"/>
      <c r="AO424" s="34"/>
      <c r="AP424" s="34"/>
      <c r="AQ424" s="34"/>
      <c r="AR424" s="34"/>
      <c r="AS424" s="34"/>
      <c r="AT424" s="34"/>
      <c r="AU424" s="34"/>
      <c r="AV424" s="34"/>
      <c r="AW424" s="34"/>
      <c r="AX424" s="34"/>
      <c r="AY424" s="34"/>
      <c r="AZ424" s="34"/>
      <c r="BA424" s="34"/>
      <c r="BB424" s="34"/>
      <c r="BC424" s="34"/>
      <c r="BD424" s="34"/>
      <c r="BE424" s="34"/>
      <c r="BF424" s="34"/>
      <c r="BG424" s="34"/>
      <c r="BH424" s="34"/>
      <c r="BI424" s="34"/>
      <c r="BJ424" s="34"/>
      <c r="BK424" s="34"/>
      <c r="BL424" s="34"/>
      <c r="BM424" s="34"/>
      <c r="BN424" s="34"/>
    </row>
    <row r="425" spans="1:66" s="1" customFormat="1" ht="24.75" customHeight="1" x14ac:dyDescent="0.5">
      <c r="A425" s="46" t="s">
        <v>360</v>
      </c>
      <c r="B425" s="46" t="s">
        <v>361</v>
      </c>
      <c r="C425" s="57" t="s">
        <v>363</v>
      </c>
      <c r="D425" s="58">
        <v>425</v>
      </c>
      <c r="E425" s="18" t="str">
        <f t="shared" si="15"/>
        <v>Dental_Claims_Line+Tooth_Number</v>
      </c>
      <c r="F425" s="44"/>
      <c r="G425" s="30"/>
      <c r="H425" s="9" t="s">
        <v>7</v>
      </c>
      <c r="I425" s="7"/>
      <c r="J425" s="7" t="s">
        <v>515</v>
      </c>
      <c r="K425" s="7" t="s">
        <v>244</v>
      </c>
      <c r="L425" s="7">
        <v>20</v>
      </c>
      <c r="M425" s="34"/>
      <c r="N425" s="34"/>
      <c r="O425" s="34"/>
      <c r="P425" s="34"/>
      <c r="Q425" s="34"/>
      <c r="R425" s="34"/>
      <c r="S425" s="34"/>
      <c r="T425" s="34"/>
      <c r="U425" s="34"/>
      <c r="V425" s="34"/>
      <c r="W425" s="34"/>
      <c r="X425" s="34"/>
      <c r="Y425" s="34"/>
      <c r="Z425" s="34"/>
      <c r="AA425" s="34"/>
      <c r="AB425" s="34"/>
      <c r="AC425" s="34"/>
      <c r="AD425" s="34"/>
      <c r="AE425" s="34"/>
      <c r="AF425" s="34"/>
      <c r="AG425" s="34"/>
      <c r="AH425" s="34"/>
      <c r="AI425" s="34"/>
      <c r="AJ425" s="34"/>
      <c r="AK425" s="34"/>
      <c r="AL425" s="34"/>
      <c r="AM425" s="34"/>
      <c r="AN425" s="34"/>
      <c r="AO425" s="34"/>
      <c r="AP425" s="34"/>
      <c r="AQ425" s="34"/>
      <c r="AR425" s="34"/>
      <c r="AS425" s="34"/>
      <c r="AT425" s="34"/>
      <c r="AU425" s="34"/>
      <c r="AV425" s="34"/>
      <c r="AW425" s="34"/>
      <c r="AX425" s="34"/>
      <c r="AY425" s="34"/>
      <c r="AZ425" s="34"/>
      <c r="BA425" s="34"/>
      <c r="BB425" s="34"/>
      <c r="BC425" s="34"/>
      <c r="BD425" s="34"/>
      <c r="BE425" s="34"/>
      <c r="BF425" s="34"/>
      <c r="BG425" s="34"/>
      <c r="BH425" s="34"/>
      <c r="BI425" s="34"/>
      <c r="BJ425" s="34"/>
      <c r="BK425" s="34"/>
      <c r="BL425" s="34"/>
      <c r="BM425" s="34"/>
      <c r="BN425" s="34"/>
    </row>
    <row r="426" spans="1:66" s="1" customFormat="1" ht="24.75" customHeight="1" x14ac:dyDescent="0.5">
      <c r="A426" s="46" t="s">
        <v>360</v>
      </c>
      <c r="B426" s="46" t="s">
        <v>361</v>
      </c>
      <c r="C426" s="57" t="s">
        <v>364</v>
      </c>
      <c r="D426" s="58">
        <v>426</v>
      </c>
      <c r="E426" s="18" t="str">
        <f t="shared" si="15"/>
        <v>Dental_Claims_Line+Tooth_Surface</v>
      </c>
      <c r="F426" s="44"/>
      <c r="G426" s="30"/>
      <c r="H426" s="9" t="s">
        <v>7</v>
      </c>
      <c r="I426" s="7"/>
      <c r="J426" s="7" t="s">
        <v>516</v>
      </c>
      <c r="K426" s="7" t="s">
        <v>244</v>
      </c>
      <c r="L426" s="7">
        <v>10</v>
      </c>
      <c r="M426" s="34"/>
      <c r="N426" s="34"/>
      <c r="O426" s="34"/>
      <c r="P426" s="34"/>
      <c r="Q426" s="34"/>
      <c r="R426" s="34"/>
      <c r="S426" s="34"/>
      <c r="T426" s="34"/>
      <c r="U426" s="34"/>
      <c r="V426" s="34"/>
      <c r="W426" s="34"/>
      <c r="X426" s="34"/>
      <c r="Y426" s="34"/>
      <c r="Z426" s="34"/>
      <c r="AA426" s="34"/>
      <c r="AB426" s="34"/>
      <c r="AC426" s="34"/>
      <c r="AD426" s="34"/>
      <c r="AE426" s="34"/>
      <c r="AF426" s="34"/>
      <c r="AG426" s="34"/>
      <c r="AH426" s="34"/>
      <c r="AI426" s="34"/>
      <c r="AJ426" s="34"/>
      <c r="AK426" s="34"/>
      <c r="AL426" s="34"/>
      <c r="AM426" s="34"/>
      <c r="AN426" s="34"/>
      <c r="AO426" s="34"/>
      <c r="AP426" s="34"/>
      <c r="AQ426" s="34"/>
      <c r="AR426" s="34"/>
      <c r="AS426" s="34"/>
      <c r="AT426" s="34"/>
      <c r="AU426" s="34"/>
      <c r="AV426" s="34"/>
      <c r="AW426" s="34"/>
      <c r="AX426" s="34"/>
      <c r="AY426" s="34"/>
      <c r="AZ426" s="34"/>
      <c r="BA426" s="34"/>
      <c r="BB426" s="34"/>
      <c r="BC426" s="34"/>
      <c r="BD426" s="34"/>
      <c r="BE426" s="34"/>
      <c r="BF426" s="34"/>
      <c r="BG426" s="34"/>
      <c r="BH426" s="34"/>
      <c r="BI426" s="34"/>
      <c r="BJ426" s="34"/>
      <c r="BK426" s="34"/>
      <c r="BL426" s="34"/>
      <c r="BM426" s="34"/>
      <c r="BN426" s="34"/>
    </row>
    <row r="427" spans="1:66" s="1" customFormat="1" ht="24.75" customHeight="1" x14ac:dyDescent="0.5">
      <c r="A427" s="47" t="s">
        <v>609</v>
      </c>
      <c r="B427" s="47" t="s">
        <v>11</v>
      </c>
      <c r="C427" s="57" t="s">
        <v>19</v>
      </c>
      <c r="D427" s="58">
        <v>427</v>
      </c>
      <c r="E427" s="18" t="str">
        <f t="shared" si="15"/>
        <v>Dental_Claims_Procedures+Claim_ID</v>
      </c>
      <c r="F427" s="44" t="str">
        <f t="array" ref="F427">IF(AND($G$427:$G$434=""),"","X")</f>
        <v/>
      </c>
      <c r="G427" s="30"/>
      <c r="H427" s="9" t="s">
        <v>7</v>
      </c>
      <c r="I427" s="7" t="s">
        <v>6</v>
      </c>
      <c r="J427" s="7" t="s">
        <v>511</v>
      </c>
      <c r="K427" s="7" t="s">
        <v>245</v>
      </c>
      <c r="L427" s="7">
        <v>19</v>
      </c>
      <c r="M427" s="34"/>
      <c r="N427" s="34"/>
      <c r="O427" s="34"/>
      <c r="P427" s="34"/>
      <c r="Q427" s="34"/>
      <c r="R427" s="34"/>
      <c r="S427" s="34"/>
      <c r="T427" s="34"/>
      <c r="U427" s="34"/>
      <c r="V427" s="34"/>
      <c r="W427" s="34"/>
      <c r="X427" s="34"/>
      <c r="Y427" s="34"/>
      <c r="Z427" s="34"/>
      <c r="AA427" s="34"/>
      <c r="AB427" s="34"/>
      <c r="AC427" s="34"/>
      <c r="AD427" s="34"/>
      <c r="AE427" s="34"/>
      <c r="AF427" s="34"/>
      <c r="AG427" s="34"/>
      <c r="AH427" s="34"/>
      <c r="AI427" s="34"/>
      <c r="AJ427" s="34"/>
      <c r="AK427" s="34"/>
      <c r="AL427" s="34"/>
      <c r="AM427" s="34"/>
      <c r="AN427" s="34"/>
      <c r="AO427" s="34"/>
      <c r="AP427" s="34"/>
      <c r="AQ427" s="34"/>
      <c r="AR427" s="34"/>
      <c r="AS427" s="34"/>
      <c r="AT427" s="34"/>
      <c r="AU427" s="34"/>
      <c r="AV427" s="34"/>
      <c r="AW427" s="34"/>
      <c r="AX427" s="34"/>
      <c r="AY427" s="34"/>
      <c r="AZ427" s="34"/>
      <c r="BA427" s="34"/>
      <c r="BB427" s="34"/>
      <c r="BC427" s="34"/>
      <c r="BD427" s="34"/>
      <c r="BE427" s="34"/>
      <c r="BF427" s="34"/>
      <c r="BG427" s="34"/>
      <c r="BH427" s="34"/>
      <c r="BI427" s="34"/>
      <c r="BJ427" s="34"/>
      <c r="BK427" s="34"/>
      <c r="BL427" s="34"/>
      <c r="BM427" s="34"/>
      <c r="BN427" s="34"/>
    </row>
    <row r="428" spans="1:66" s="1" customFormat="1" ht="24.75" customHeight="1" x14ac:dyDescent="0.5">
      <c r="A428" s="46" t="s">
        <v>609</v>
      </c>
      <c r="B428" s="47" t="s">
        <v>545</v>
      </c>
      <c r="C428" s="57" t="s">
        <v>213</v>
      </c>
      <c r="D428" s="58">
        <v>428</v>
      </c>
      <c r="E428" s="18" t="str">
        <f t="shared" si="15"/>
        <v>Dental_Claims_Procedures+ICD_Vers_Flag</v>
      </c>
      <c r="F428" s="44" t="str">
        <f>IF(G429="","","X")</f>
        <v/>
      </c>
      <c r="G428" s="30"/>
      <c r="H428" s="9" t="s">
        <v>7</v>
      </c>
      <c r="I428" s="7"/>
      <c r="J428" s="7" t="s">
        <v>577</v>
      </c>
      <c r="K428" s="7" t="s">
        <v>244</v>
      </c>
      <c r="L428" s="7">
        <v>1</v>
      </c>
      <c r="M428" s="34"/>
      <c r="N428" s="34"/>
      <c r="O428" s="34"/>
      <c r="P428" s="34"/>
      <c r="Q428" s="34"/>
      <c r="R428" s="34"/>
      <c r="S428" s="34"/>
      <c r="T428" s="34"/>
      <c r="U428" s="34"/>
      <c r="V428" s="34"/>
      <c r="W428" s="34"/>
      <c r="X428" s="34"/>
      <c r="Y428" s="34"/>
      <c r="Z428" s="34"/>
      <c r="AA428" s="34"/>
      <c r="AB428" s="34"/>
      <c r="AC428" s="34"/>
      <c r="AD428" s="34"/>
      <c r="AE428" s="34"/>
      <c r="AF428" s="34"/>
      <c r="AG428" s="34"/>
      <c r="AH428" s="34"/>
      <c r="AI428" s="34"/>
      <c r="AJ428" s="34"/>
      <c r="AK428" s="34"/>
      <c r="AL428" s="34"/>
      <c r="AM428" s="34"/>
      <c r="AN428" s="34"/>
      <c r="AO428" s="34"/>
      <c r="AP428" s="34"/>
      <c r="AQ428" s="34"/>
      <c r="AR428" s="34"/>
      <c r="AS428" s="34"/>
      <c r="AT428" s="34"/>
      <c r="AU428" s="34"/>
      <c r="AV428" s="34"/>
      <c r="AW428" s="34"/>
      <c r="AX428" s="34"/>
      <c r="AY428" s="34"/>
      <c r="AZ428" s="34"/>
      <c r="BA428" s="34"/>
      <c r="BB428" s="34"/>
      <c r="BC428" s="34"/>
      <c r="BD428" s="34"/>
      <c r="BE428" s="34"/>
      <c r="BF428" s="34"/>
      <c r="BG428" s="34"/>
      <c r="BH428" s="34"/>
      <c r="BI428" s="34"/>
      <c r="BJ428" s="34"/>
      <c r="BK428" s="34"/>
      <c r="BL428" s="34"/>
      <c r="BM428" s="34"/>
      <c r="BN428" s="34"/>
    </row>
    <row r="429" spans="1:66" s="1" customFormat="1" ht="24.75" customHeight="1" x14ac:dyDescent="0.5">
      <c r="A429" s="46" t="s">
        <v>609</v>
      </c>
      <c r="B429" s="46" t="s">
        <v>545</v>
      </c>
      <c r="C429" s="57" t="s">
        <v>104</v>
      </c>
      <c r="D429" s="58">
        <v>429</v>
      </c>
      <c r="E429" s="18" t="str">
        <f t="shared" si="15"/>
        <v>Dental_Claims_Procedures+Procedure_Cd</v>
      </c>
      <c r="F429" s="44"/>
      <c r="G429" s="30"/>
      <c r="H429" s="9" t="s">
        <v>7</v>
      </c>
      <c r="I429" s="7" t="s">
        <v>370</v>
      </c>
      <c r="J429" s="7" t="s">
        <v>422</v>
      </c>
      <c r="K429" s="7" t="s">
        <v>244</v>
      </c>
      <c r="L429" s="7">
        <v>7</v>
      </c>
      <c r="M429" s="34"/>
      <c r="N429" s="34"/>
      <c r="O429" s="34"/>
      <c r="P429" s="34"/>
      <c r="Q429" s="34"/>
      <c r="R429" s="34"/>
      <c r="S429" s="34"/>
      <c r="T429" s="34"/>
      <c r="U429" s="34"/>
      <c r="V429" s="34"/>
      <c r="W429" s="34"/>
      <c r="X429" s="34"/>
      <c r="Y429" s="34"/>
      <c r="Z429" s="34"/>
      <c r="AA429" s="34"/>
      <c r="AB429" s="34"/>
      <c r="AC429" s="34"/>
      <c r="AD429" s="34"/>
      <c r="AE429" s="34"/>
      <c r="AF429" s="34"/>
      <c r="AG429" s="34"/>
      <c r="AH429" s="34"/>
      <c r="AI429" s="34"/>
      <c r="AJ429" s="34"/>
      <c r="AK429" s="34"/>
      <c r="AL429" s="34"/>
      <c r="AM429" s="34"/>
      <c r="AN429" s="34"/>
      <c r="AO429" s="34"/>
      <c r="AP429" s="34"/>
      <c r="AQ429" s="34"/>
      <c r="AR429" s="34"/>
      <c r="AS429" s="34"/>
      <c r="AT429" s="34"/>
      <c r="AU429" s="34"/>
      <c r="AV429" s="34"/>
      <c r="AW429" s="34"/>
      <c r="AX429" s="34"/>
      <c r="AY429" s="34"/>
      <c r="AZ429" s="34"/>
      <c r="BA429" s="34"/>
      <c r="BB429" s="34"/>
      <c r="BC429" s="34"/>
      <c r="BD429" s="34"/>
      <c r="BE429" s="34"/>
      <c r="BF429" s="34"/>
      <c r="BG429" s="34"/>
      <c r="BH429" s="34"/>
      <c r="BI429" s="34"/>
      <c r="BJ429" s="34"/>
      <c r="BK429" s="34"/>
      <c r="BL429" s="34"/>
      <c r="BM429" s="34"/>
      <c r="BN429" s="34"/>
    </row>
    <row r="430" spans="1:66" s="1" customFormat="1" ht="24.75" customHeight="1" x14ac:dyDescent="0.5">
      <c r="A430" s="46" t="s">
        <v>609</v>
      </c>
      <c r="B430" s="46" t="s">
        <v>545</v>
      </c>
      <c r="C430" s="57" t="s">
        <v>297</v>
      </c>
      <c r="D430" s="58">
        <v>430</v>
      </c>
      <c r="E430" s="18" t="str">
        <f t="shared" si="15"/>
        <v>Dental_Claims_Procedures+Seq_Num</v>
      </c>
      <c r="F430" s="44"/>
      <c r="G430" s="30"/>
      <c r="H430" s="9" t="s">
        <v>7</v>
      </c>
      <c r="I430" s="7" t="s">
        <v>370</v>
      </c>
      <c r="J430" s="7" t="s">
        <v>423</v>
      </c>
      <c r="K430" s="7" t="s">
        <v>245</v>
      </c>
      <c r="L430" s="7">
        <v>19</v>
      </c>
      <c r="M430" s="34"/>
      <c r="N430" s="34"/>
      <c r="O430" s="34"/>
      <c r="P430" s="34"/>
      <c r="Q430" s="34"/>
      <c r="R430" s="34"/>
      <c r="S430" s="34"/>
      <c r="T430" s="34"/>
      <c r="U430" s="34"/>
      <c r="V430" s="34"/>
      <c r="W430" s="34"/>
      <c r="X430" s="34"/>
      <c r="Y430" s="34"/>
      <c r="Z430" s="34"/>
      <c r="AA430" s="34"/>
      <c r="AB430" s="34"/>
      <c r="AC430" s="34"/>
      <c r="AD430" s="34"/>
      <c r="AE430" s="34"/>
      <c r="AF430" s="34"/>
      <c r="AG430" s="34"/>
      <c r="AH430" s="34"/>
      <c r="AI430" s="34"/>
      <c r="AJ430" s="34"/>
      <c r="AK430" s="34"/>
      <c r="AL430" s="34"/>
      <c r="AM430" s="34"/>
      <c r="AN430" s="34"/>
      <c r="AO430" s="34"/>
      <c r="AP430" s="34"/>
      <c r="AQ430" s="34"/>
      <c r="AR430" s="34"/>
      <c r="AS430" s="34"/>
      <c r="AT430" s="34"/>
      <c r="AU430" s="34"/>
      <c r="AV430" s="34"/>
      <c r="AW430" s="34"/>
      <c r="AX430" s="34"/>
      <c r="AY430" s="34"/>
      <c r="AZ430" s="34"/>
      <c r="BA430" s="34"/>
      <c r="BB430" s="34"/>
      <c r="BC430" s="34"/>
      <c r="BD430" s="34"/>
      <c r="BE430" s="34"/>
      <c r="BF430" s="34"/>
      <c r="BG430" s="34"/>
      <c r="BH430" s="34"/>
      <c r="BI430" s="34"/>
      <c r="BJ430" s="34"/>
      <c r="BK430" s="34"/>
      <c r="BL430" s="34"/>
      <c r="BM430" s="34"/>
      <c r="BN430" s="34"/>
    </row>
    <row r="431" spans="1:66" s="1" customFormat="1" ht="24.75" customHeight="1" x14ac:dyDescent="0.5">
      <c r="A431" s="46" t="s">
        <v>609</v>
      </c>
      <c r="B431" s="47" t="s">
        <v>16</v>
      </c>
      <c r="C431" s="57" t="s">
        <v>105</v>
      </c>
      <c r="D431" s="58">
        <v>431</v>
      </c>
      <c r="E431" s="18" t="str">
        <f t="shared" si="15"/>
        <v>Dental_Claims_Procedures+Procedure_Dt</v>
      </c>
      <c r="F431" s="44"/>
      <c r="G431" s="30"/>
      <c r="H431" s="9" t="s">
        <v>5</v>
      </c>
      <c r="I431" s="7" t="s">
        <v>368</v>
      </c>
      <c r="J431" s="7" t="s">
        <v>424</v>
      </c>
      <c r="K431" s="7" t="s">
        <v>16</v>
      </c>
      <c r="L431" s="7">
        <v>10</v>
      </c>
      <c r="M431" s="34"/>
      <c r="N431" s="34"/>
      <c r="O431" s="34"/>
      <c r="P431" s="34"/>
      <c r="Q431" s="34"/>
      <c r="R431" s="34"/>
      <c r="S431" s="34"/>
      <c r="T431" s="34"/>
      <c r="U431" s="34"/>
      <c r="V431" s="34"/>
      <c r="W431" s="34"/>
      <c r="X431" s="34"/>
      <c r="Y431" s="34"/>
      <c r="Z431" s="34"/>
      <c r="AA431" s="34"/>
      <c r="AB431" s="34"/>
      <c r="AC431" s="34"/>
      <c r="AD431" s="34"/>
      <c r="AE431" s="34"/>
      <c r="AF431" s="34"/>
      <c r="AG431" s="34"/>
      <c r="AH431" s="34"/>
      <c r="AI431" s="34"/>
      <c r="AJ431" s="34"/>
      <c r="AK431" s="34"/>
      <c r="AL431" s="34"/>
      <c r="AM431" s="34"/>
      <c r="AN431" s="34"/>
      <c r="AO431" s="34"/>
      <c r="AP431" s="34"/>
      <c r="AQ431" s="34"/>
      <c r="AR431" s="34"/>
      <c r="AS431" s="34"/>
      <c r="AT431" s="34"/>
      <c r="AU431" s="34"/>
      <c r="AV431" s="34"/>
      <c r="AW431" s="34"/>
      <c r="AX431" s="34"/>
      <c r="AY431" s="34"/>
      <c r="AZ431" s="34"/>
      <c r="BA431" s="34"/>
      <c r="BB431" s="34"/>
      <c r="BC431" s="34"/>
      <c r="BD431" s="34"/>
      <c r="BE431" s="34"/>
      <c r="BF431" s="34"/>
      <c r="BG431" s="34"/>
      <c r="BH431" s="34"/>
      <c r="BI431" s="34"/>
      <c r="BJ431" s="34"/>
      <c r="BK431" s="34"/>
      <c r="BL431" s="34"/>
      <c r="BM431" s="34"/>
      <c r="BN431" s="34"/>
    </row>
    <row r="432" spans="1:66" s="1" customFormat="1" ht="24.75" customHeight="1" x14ac:dyDescent="0.5">
      <c r="A432" s="46" t="s">
        <v>609</v>
      </c>
      <c r="B432" s="46" t="s">
        <v>16</v>
      </c>
      <c r="C432" s="57" t="s">
        <v>223</v>
      </c>
      <c r="D432" s="58">
        <v>432</v>
      </c>
      <c r="E432" s="18" t="str">
        <f t="shared" si="15"/>
        <v>Dental_Claims_Procedures+Procedure_Dt_Day</v>
      </c>
      <c r="F432" s="44"/>
      <c r="G432" s="30"/>
      <c r="H432" s="9" t="s">
        <v>5</v>
      </c>
      <c r="I432" s="7" t="s">
        <v>368</v>
      </c>
      <c r="J432" s="7" t="s">
        <v>425</v>
      </c>
      <c r="K432" s="7" t="s">
        <v>244</v>
      </c>
      <c r="L432" s="7">
        <v>2</v>
      </c>
      <c r="M432" s="34"/>
      <c r="N432" s="34"/>
      <c r="O432" s="34"/>
      <c r="P432" s="34"/>
      <c r="Q432" s="34"/>
      <c r="R432" s="34"/>
      <c r="S432" s="34"/>
      <c r="T432" s="34"/>
      <c r="U432" s="34"/>
      <c r="V432" s="34"/>
      <c r="W432" s="34"/>
      <c r="X432" s="34"/>
      <c r="Y432" s="34"/>
      <c r="Z432" s="34"/>
      <c r="AA432" s="34"/>
      <c r="AB432" s="34"/>
      <c r="AC432" s="34"/>
      <c r="AD432" s="34"/>
      <c r="AE432" s="34"/>
      <c r="AF432" s="34"/>
      <c r="AG432" s="34"/>
      <c r="AH432" s="34"/>
      <c r="AI432" s="34"/>
      <c r="AJ432" s="34"/>
      <c r="AK432" s="34"/>
      <c r="AL432" s="34"/>
      <c r="AM432" s="34"/>
      <c r="AN432" s="34"/>
      <c r="AO432" s="34"/>
      <c r="AP432" s="34"/>
      <c r="AQ432" s="34"/>
      <c r="AR432" s="34"/>
      <c r="AS432" s="34"/>
      <c r="AT432" s="34"/>
      <c r="AU432" s="34"/>
      <c r="AV432" s="34"/>
      <c r="AW432" s="34"/>
      <c r="AX432" s="34"/>
      <c r="AY432" s="34"/>
      <c r="AZ432" s="34"/>
      <c r="BA432" s="34"/>
      <c r="BB432" s="34"/>
      <c r="BC432" s="34"/>
      <c r="BD432" s="34"/>
      <c r="BE432" s="34"/>
      <c r="BF432" s="34"/>
      <c r="BG432" s="34"/>
      <c r="BH432" s="34"/>
      <c r="BI432" s="34"/>
      <c r="BJ432" s="34"/>
      <c r="BK432" s="34"/>
      <c r="BL432" s="34"/>
      <c r="BM432" s="34"/>
      <c r="BN432" s="34"/>
    </row>
    <row r="433" spans="1:66" s="32" customFormat="1" ht="24.75" customHeight="1" x14ac:dyDescent="0.5">
      <c r="A433" s="46" t="s">
        <v>609</v>
      </c>
      <c r="B433" s="46" t="s">
        <v>16</v>
      </c>
      <c r="C433" s="57" t="s">
        <v>224</v>
      </c>
      <c r="D433" s="58">
        <v>433</v>
      </c>
      <c r="E433" s="18" t="str">
        <f t="shared" si="15"/>
        <v>Dental_Claims_Procedures+Procedure_Dt_Month</v>
      </c>
      <c r="F433" s="44"/>
      <c r="G433" s="30"/>
      <c r="H433" s="9" t="s">
        <v>5</v>
      </c>
      <c r="I433" s="7" t="s">
        <v>368</v>
      </c>
      <c r="J433" s="7" t="s">
        <v>426</v>
      </c>
      <c r="K433" s="7" t="s">
        <v>244</v>
      </c>
      <c r="L433" s="7">
        <v>2</v>
      </c>
      <c r="M433" s="34"/>
      <c r="N433" s="34"/>
      <c r="O433" s="34"/>
      <c r="P433" s="34"/>
      <c r="Q433" s="34"/>
      <c r="R433" s="34"/>
      <c r="S433" s="34"/>
      <c r="T433" s="34"/>
      <c r="U433" s="34"/>
      <c r="V433" s="34"/>
      <c r="W433" s="34"/>
      <c r="X433" s="34"/>
      <c r="Y433" s="34"/>
      <c r="Z433" s="34"/>
      <c r="AA433" s="34"/>
      <c r="AB433" s="34"/>
      <c r="AC433" s="34"/>
      <c r="AD433" s="34"/>
      <c r="AE433" s="34"/>
      <c r="AF433" s="34"/>
      <c r="AG433" s="34"/>
      <c r="AH433" s="34"/>
      <c r="AI433" s="34"/>
      <c r="AJ433" s="34"/>
      <c r="AK433" s="34"/>
      <c r="AL433" s="34"/>
      <c r="AM433" s="34"/>
      <c r="AN433" s="34"/>
      <c r="AO433" s="34"/>
      <c r="AP433" s="34"/>
      <c r="AQ433" s="34"/>
      <c r="AR433" s="34"/>
      <c r="AS433" s="34"/>
      <c r="AT433" s="34"/>
      <c r="AU433" s="34"/>
      <c r="AV433" s="34"/>
      <c r="AW433" s="34"/>
      <c r="AX433" s="34"/>
      <c r="AY433" s="34"/>
      <c r="AZ433" s="34"/>
      <c r="BA433" s="34"/>
      <c r="BB433" s="34"/>
      <c r="BC433" s="34"/>
      <c r="BD433" s="34"/>
      <c r="BE433" s="34"/>
      <c r="BF433" s="34"/>
      <c r="BG433" s="34"/>
      <c r="BH433" s="34"/>
      <c r="BI433" s="34"/>
      <c r="BJ433" s="34"/>
      <c r="BK433" s="34"/>
      <c r="BL433" s="34"/>
      <c r="BM433" s="34"/>
      <c r="BN433" s="34"/>
    </row>
    <row r="434" spans="1:66" s="1" customFormat="1" ht="24.75" customHeight="1" x14ac:dyDescent="0.5">
      <c r="A434" s="46" t="s">
        <v>609</v>
      </c>
      <c r="B434" s="46" t="s">
        <v>16</v>
      </c>
      <c r="C434" s="57" t="s">
        <v>225</v>
      </c>
      <c r="D434" s="58">
        <v>434</v>
      </c>
      <c r="E434" s="18" t="str">
        <f t="shared" si="15"/>
        <v>Dental_Claims_Procedures+Procedure_Dt_Year</v>
      </c>
      <c r="F434" s="44"/>
      <c r="G434" s="30"/>
      <c r="H434" s="9" t="s">
        <v>7</v>
      </c>
      <c r="I434" s="7" t="s">
        <v>368</v>
      </c>
      <c r="J434" s="7" t="s">
        <v>427</v>
      </c>
      <c r="K434" s="7" t="s">
        <v>244</v>
      </c>
      <c r="L434" s="7">
        <v>4</v>
      </c>
      <c r="M434" s="34"/>
      <c r="N434" s="34"/>
      <c r="O434" s="34"/>
      <c r="P434" s="34"/>
      <c r="Q434" s="34"/>
      <c r="R434" s="34"/>
      <c r="S434" s="34"/>
      <c r="T434" s="34"/>
      <c r="U434" s="34"/>
      <c r="V434" s="34"/>
      <c r="W434" s="34"/>
      <c r="X434" s="34"/>
      <c r="Y434" s="34"/>
      <c r="Z434" s="34"/>
      <c r="AA434" s="34"/>
      <c r="AB434" s="34"/>
      <c r="AC434" s="34"/>
      <c r="AD434" s="34"/>
      <c r="AE434" s="34"/>
      <c r="AF434" s="34"/>
      <c r="AG434" s="34"/>
      <c r="AH434" s="34"/>
      <c r="AI434" s="34"/>
      <c r="AJ434" s="34"/>
      <c r="AK434" s="34"/>
      <c r="AL434" s="34"/>
      <c r="AM434" s="34"/>
      <c r="AN434" s="34"/>
      <c r="AO434" s="34"/>
      <c r="AP434" s="34"/>
      <c r="AQ434" s="34"/>
      <c r="AR434" s="34"/>
      <c r="AS434" s="34"/>
      <c r="AT434" s="34"/>
      <c r="AU434" s="34"/>
      <c r="AV434" s="34"/>
      <c r="AW434" s="34"/>
      <c r="AX434" s="34"/>
      <c r="AY434" s="34"/>
      <c r="AZ434" s="34"/>
      <c r="BA434" s="34"/>
      <c r="BB434" s="34"/>
      <c r="BC434" s="34"/>
      <c r="BD434" s="34"/>
      <c r="BE434" s="34"/>
      <c r="BF434" s="34"/>
      <c r="BG434" s="34"/>
      <c r="BH434" s="34"/>
      <c r="BI434" s="34"/>
      <c r="BJ434" s="34"/>
      <c r="BK434" s="34"/>
      <c r="BL434" s="34"/>
      <c r="BM434" s="34"/>
      <c r="BN434" s="34"/>
    </row>
    <row r="435" spans="1:66" s="1" customFormat="1" ht="24.75" customHeight="1" x14ac:dyDescent="0.5">
      <c r="A435" s="46" t="s">
        <v>768</v>
      </c>
      <c r="B435" s="46" t="s">
        <v>11</v>
      </c>
      <c r="C435" s="57" t="s">
        <v>769</v>
      </c>
      <c r="D435" s="58">
        <v>435</v>
      </c>
      <c r="E435" s="18" t="str">
        <f t="shared" si="15"/>
        <v>Member_Street_Address_Crosswalk_All+Member_id</v>
      </c>
      <c r="F435" s="44" t="str">
        <f>IF(AND($G$436="",$G$226=""),"","X")</f>
        <v/>
      </c>
      <c r="G435" s="30" t="s">
        <v>786</v>
      </c>
      <c r="H435" s="9" t="s">
        <v>114</v>
      </c>
      <c r="I435" s="7" t="s">
        <v>75</v>
      </c>
      <c r="J435" s="7" t="s">
        <v>551</v>
      </c>
      <c r="K435" s="7" t="s">
        <v>245</v>
      </c>
      <c r="L435" s="7">
        <v>19</v>
      </c>
      <c r="M435" s="34"/>
      <c r="N435" s="34"/>
      <c r="O435" s="34"/>
      <c r="P435" s="34"/>
      <c r="Q435" s="34"/>
      <c r="R435" s="34"/>
      <c r="S435" s="34"/>
      <c r="T435" s="34"/>
      <c r="U435" s="34"/>
      <c r="V435" s="34"/>
      <c r="W435" s="34"/>
      <c r="X435" s="34"/>
      <c r="Y435" s="34"/>
      <c r="Z435" s="34"/>
      <c r="AA435" s="34"/>
      <c r="AB435" s="34"/>
      <c r="AC435" s="34"/>
      <c r="AD435" s="34"/>
      <c r="AE435" s="34"/>
      <c r="AF435" s="34"/>
      <c r="AG435" s="34"/>
      <c r="AH435" s="34"/>
      <c r="AI435" s="34"/>
      <c r="AJ435" s="34"/>
      <c r="AK435" s="34"/>
      <c r="AL435" s="34"/>
      <c r="AM435" s="34"/>
      <c r="AN435" s="34"/>
      <c r="AO435" s="34"/>
      <c r="AP435" s="34"/>
      <c r="AQ435" s="34"/>
      <c r="AR435" s="34"/>
      <c r="AS435" s="34"/>
      <c r="AT435" s="34"/>
      <c r="AU435" s="34"/>
      <c r="AV435" s="34"/>
      <c r="AW435" s="34"/>
      <c r="AX435" s="34"/>
      <c r="AY435" s="34"/>
      <c r="AZ435" s="34"/>
      <c r="BA435" s="34"/>
      <c r="BB435" s="34"/>
      <c r="BC435" s="34"/>
      <c r="BD435" s="34"/>
      <c r="BE435" s="34"/>
      <c r="BF435" s="34"/>
      <c r="BG435" s="34"/>
      <c r="BH435" s="34"/>
      <c r="BI435" s="34"/>
      <c r="BJ435" s="34"/>
      <c r="BK435" s="34"/>
      <c r="BL435" s="34"/>
      <c r="BM435" s="34"/>
      <c r="BN435" s="34"/>
    </row>
    <row r="436" spans="1:66" s="1" customFormat="1" ht="24.75" customHeight="1" x14ac:dyDescent="0.5">
      <c r="A436" s="46" t="s">
        <v>768</v>
      </c>
      <c r="B436" s="47" t="s">
        <v>15</v>
      </c>
      <c r="C436" s="57" t="s">
        <v>771</v>
      </c>
      <c r="D436" s="58">
        <v>436</v>
      </c>
      <c r="E436" s="18" t="str">
        <f t="shared" si="15"/>
        <v>Member_Street_Address_Crosswalk_All+Member_Street_Address</v>
      </c>
      <c r="F436" s="44" t="str">
        <f>IF(AND($G$436="",$G$226=""),"","X")</f>
        <v/>
      </c>
      <c r="G436" s="30"/>
      <c r="H436" s="9" t="s">
        <v>114</v>
      </c>
      <c r="I436" s="7" t="s">
        <v>123</v>
      </c>
      <c r="J436" s="7" t="s">
        <v>275</v>
      </c>
      <c r="K436" s="7" t="s">
        <v>244</v>
      </c>
      <c r="L436" s="7">
        <v>50</v>
      </c>
      <c r="M436" s="34"/>
      <c r="N436" s="34"/>
      <c r="O436" s="34"/>
      <c r="P436" s="34"/>
      <c r="Q436" s="34"/>
      <c r="R436" s="34"/>
      <c r="S436" s="34"/>
      <c r="T436" s="34"/>
      <c r="U436" s="34"/>
      <c r="V436" s="34"/>
      <c r="W436" s="34"/>
      <c r="X436" s="34"/>
      <c r="Y436" s="34"/>
      <c r="Z436" s="34"/>
      <c r="AA436" s="34"/>
      <c r="AB436" s="34"/>
      <c r="AC436" s="34"/>
      <c r="AD436" s="34"/>
      <c r="AE436" s="34"/>
      <c r="AF436" s="34"/>
      <c r="AG436" s="34"/>
      <c r="AH436" s="34"/>
      <c r="AI436" s="34"/>
      <c r="AJ436" s="34"/>
      <c r="AK436" s="34"/>
      <c r="AL436" s="34"/>
      <c r="AM436" s="34"/>
      <c r="AN436" s="34"/>
      <c r="AO436" s="34"/>
      <c r="AP436" s="34"/>
      <c r="AQ436" s="34"/>
      <c r="AR436" s="34"/>
      <c r="AS436" s="34"/>
      <c r="AT436" s="34"/>
      <c r="AU436" s="34"/>
      <c r="AV436" s="34"/>
      <c r="AW436" s="34"/>
      <c r="AX436" s="34"/>
      <c r="AY436" s="34"/>
      <c r="AZ436" s="34"/>
      <c r="BA436" s="34"/>
      <c r="BB436" s="34"/>
      <c r="BC436" s="34"/>
      <c r="BD436" s="34"/>
      <c r="BE436" s="34"/>
      <c r="BF436" s="34"/>
      <c r="BG436" s="34"/>
      <c r="BH436" s="34"/>
      <c r="BI436" s="34"/>
      <c r="BJ436" s="34"/>
      <c r="BK436" s="34"/>
      <c r="BL436" s="34"/>
      <c r="BM436" s="34"/>
      <c r="BN436" s="34"/>
    </row>
    <row r="437" spans="1:66" s="1" customFormat="1" ht="24.75" customHeight="1" x14ac:dyDescent="0.5">
      <c r="A437" s="46" t="s">
        <v>768</v>
      </c>
      <c r="B437" s="47" t="s">
        <v>15</v>
      </c>
      <c r="C437" s="57" t="s">
        <v>115</v>
      </c>
      <c r="D437" s="58">
        <v>437</v>
      </c>
      <c r="E437" s="18" t="str">
        <f t="shared" si="15"/>
        <v>Member_Street_Address_Crosswalk_All+Member_City_Nm</v>
      </c>
      <c r="F437" s="44" t="str">
        <f t="shared" ref="F437:F439" si="16">IF(AND($G$436="",$G$226=""),"","X")</f>
        <v/>
      </c>
      <c r="G437" s="30"/>
      <c r="H437" s="9" t="s">
        <v>114</v>
      </c>
      <c r="I437" s="7" t="s">
        <v>116</v>
      </c>
      <c r="J437" s="7" t="s">
        <v>274</v>
      </c>
      <c r="K437" s="7" t="s">
        <v>244</v>
      </c>
      <c r="L437" s="7">
        <v>60</v>
      </c>
      <c r="M437" s="34"/>
      <c r="N437" s="34"/>
      <c r="O437" s="34"/>
      <c r="P437" s="34"/>
      <c r="Q437" s="34"/>
      <c r="R437" s="34"/>
      <c r="S437" s="34"/>
      <c r="T437" s="34"/>
      <c r="U437" s="34"/>
      <c r="V437" s="34"/>
      <c r="W437" s="34"/>
      <c r="X437" s="34"/>
      <c r="Y437" s="34"/>
      <c r="Z437" s="34"/>
      <c r="AA437" s="34"/>
      <c r="AB437" s="34"/>
      <c r="AC437" s="34"/>
      <c r="AD437" s="34"/>
      <c r="AE437" s="34"/>
      <c r="AF437" s="34"/>
      <c r="AG437" s="34"/>
      <c r="AH437" s="34"/>
      <c r="AI437" s="34"/>
      <c r="AJ437" s="34"/>
      <c r="AK437" s="34"/>
      <c r="AL437" s="34"/>
      <c r="AM437" s="34"/>
      <c r="AN437" s="34"/>
      <c r="AO437" s="34"/>
      <c r="AP437" s="34"/>
      <c r="AQ437" s="34"/>
      <c r="AR437" s="34"/>
      <c r="AS437" s="34"/>
      <c r="AT437" s="34"/>
      <c r="AU437" s="34"/>
      <c r="AV437" s="34"/>
      <c r="AW437" s="34"/>
      <c r="AX437" s="34"/>
      <c r="AY437" s="34"/>
      <c r="AZ437" s="34"/>
      <c r="BA437" s="34"/>
      <c r="BB437" s="34"/>
      <c r="BC437" s="34"/>
      <c r="BD437" s="34"/>
      <c r="BE437" s="34"/>
      <c r="BF437" s="34"/>
      <c r="BG437" s="34"/>
      <c r="BH437" s="34"/>
      <c r="BI437" s="34"/>
      <c r="BJ437" s="34"/>
      <c r="BK437" s="34"/>
      <c r="BL437" s="34"/>
      <c r="BM437" s="34"/>
      <c r="BN437" s="34"/>
    </row>
    <row r="438" spans="1:66" s="1" customFormat="1" ht="24.75" customHeight="1" x14ac:dyDescent="0.5">
      <c r="A438" s="46" t="s">
        <v>768</v>
      </c>
      <c r="B438" s="47" t="s">
        <v>15</v>
      </c>
      <c r="C438" s="57" t="s">
        <v>121</v>
      </c>
      <c r="D438" s="58">
        <v>438</v>
      </c>
      <c r="E438" s="18" t="str">
        <f t="shared" si="15"/>
        <v>Member_Street_Address_Crosswalk_All+Member_State_Cd</v>
      </c>
      <c r="F438" s="44" t="str">
        <f t="shared" si="16"/>
        <v/>
      </c>
      <c r="G438" s="30"/>
      <c r="H438" s="9" t="s">
        <v>114</v>
      </c>
      <c r="I438" s="7" t="s">
        <v>122</v>
      </c>
      <c r="J438" s="7" t="s">
        <v>273</v>
      </c>
      <c r="K438" s="7" t="s">
        <v>244</v>
      </c>
      <c r="L438" s="7">
        <v>2</v>
      </c>
      <c r="M438" s="34"/>
      <c r="N438" s="34"/>
      <c r="O438" s="34"/>
      <c r="P438" s="34"/>
      <c r="Q438" s="34"/>
      <c r="R438" s="34"/>
      <c r="S438" s="34"/>
      <c r="T438" s="34"/>
      <c r="U438" s="34"/>
      <c r="V438" s="34"/>
      <c r="W438" s="34"/>
      <c r="X438" s="34"/>
      <c r="Y438" s="34"/>
      <c r="Z438" s="34"/>
      <c r="AA438" s="34"/>
      <c r="AB438" s="34"/>
      <c r="AC438" s="34"/>
      <c r="AD438" s="34"/>
      <c r="AE438" s="34"/>
      <c r="AF438" s="34"/>
      <c r="AG438" s="34"/>
      <c r="AH438" s="34"/>
      <c r="AI438" s="34"/>
      <c r="AJ438" s="34"/>
      <c r="AK438" s="34"/>
      <c r="AL438" s="34"/>
      <c r="AM438" s="34"/>
      <c r="AN438" s="34"/>
      <c r="AO438" s="34"/>
      <c r="AP438" s="34"/>
      <c r="AQ438" s="34"/>
      <c r="AR438" s="34"/>
      <c r="AS438" s="34"/>
      <c r="AT438" s="34"/>
      <c r="AU438" s="34"/>
      <c r="AV438" s="34"/>
      <c r="AW438" s="34"/>
      <c r="AX438" s="34"/>
      <c r="AY438" s="34"/>
      <c r="AZ438" s="34"/>
      <c r="BA438" s="34"/>
      <c r="BB438" s="34"/>
      <c r="BC438" s="34"/>
      <c r="BD438" s="34"/>
      <c r="BE438" s="34"/>
      <c r="BF438" s="34"/>
      <c r="BG438" s="34"/>
      <c r="BH438" s="34"/>
      <c r="BI438" s="34"/>
      <c r="BJ438" s="34"/>
      <c r="BK438" s="34"/>
      <c r="BL438" s="34"/>
      <c r="BM438" s="34"/>
      <c r="BN438" s="34"/>
    </row>
    <row r="439" spans="1:66" s="1" customFormat="1" ht="24.75" customHeight="1" x14ac:dyDescent="0.5">
      <c r="A439" s="46" t="s">
        <v>768</v>
      </c>
      <c r="B439" s="47" t="s">
        <v>15</v>
      </c>
      <c r="C439" s="57" t="s">
        <v>126</v>
      </c>
      <c r="D439" s="58">
        <v>439</v>
      </c>
      <c r="E439" s="18" t="str">
        <f t="shared" si="15"/>
        <v>Member_Street_Address_Crosswalk_All+Member_Zip_Cd</v>
      </c>
      <c r="F439" s="44" t="str">
        <f t="shared" si="16"/>
        <v/>
      </c>
      <c r="G439" s="30" t="s">
        <v>786</v>
      </c>
      <c r="H439" s="9" t="s">
        <v>114</v>
      </c>
      <c r="I439" s="7" t="s">
        <v>127</v>
      </c>
      <c r="J439" s="7" t="s">
        <v>276</v>
      </c>
      <c r="K439" s="7" t="s">
        <v>244</v>
      </c>
      <c r="L439" s="7">
        <v>11</v>
      </c>
      <c r="M439" s="34"/>
      <c r="N439" s="34"/>
      <c r="O439" s="34"/>
      <c r="P439" s="34"/>
      <c r="Q439" s="34"/>
      <c r="R439" s="34"/>
      <c r="S439" s="34"/>
      <c r="T439" s="34"/>
      <c r="U439" s="34"/>
      <c r="V439" s="34"/>
      <c r="W439" s="34"/>
      <c r="X439" s="34"/>
      <c r="Y439" s="34"/>
      <c r="Z439" s="34"/>
      <c r="AA439" s="34"/>
      <c r="AB439" s="34"/>
      <c r="AC439" s="34"/>
      <c r="AD439" s="34"/>
      <c r="AE439" s="34"/>
      <c r="AF439" s="34"/>
      <c r="AG439" s="34"/>
      <c r="AH439" s="34"/>
      <c r="AI439" s="34"/>
      <c r="AJ439" s="34"/>
      <c r="AK439" s="34"/>
      <c r="AL439" s="34"/>
      <c r="AM439" s="34"/>
      <c r="AN439" s="34"/>
      <c r="AO439" s="34"/>
      <c r="AP439" s="34"/>
      <c r="AQ439" s="34"/>
      <c r="AR439" s="34"/>
      <c r="AS439" s="34"/>
      <c r="AT439" s="34"/>
      <c r="AU439" s="34"/>
      <c r="AV439" s="34"/>
      <c r="AW439" s="34"/>
      <c r="AX439" s="34"/>
      <c r="AY439" s="34"/>
      <c r="AZ439" s="34"/>
      <c r="BA439" s="34"/>
      <c r="BB439" s="34"/>
      <c r="BC439" s="34"/>
      <c r="BD439" s="34"/>
      <c r="BE439" s="34"/>
      <c r="BF439" s="34"/>
      <c r="BG439" s="34"/>
      <c r="BH439" s="34"/>
      <c r="BI439" s="34"/>
      <c r="BJ439" s="34"/>
      <c r="BK439" s="34"/>
      <c r="BL439" s="34"/>
      <c r="BM439" s="34"/>
      <c r="BN439" s="34"/>
    </row>
    <row r="440" spans="1:66" s="1" customFormat="1" ht="24.75" customHeight="1" x14ac:dyDescent="0.5">
      <c r="A440" s="46" t="s">
        <v>772</v>
      </c>
      <c r="B440" s="46" t="s">
        <v>11</v>
      </c>
      <c r="C440" s="57" t="s">
        <v>770</v>
      </c>
      <c r="D440" s="58">
        <v>440</v>
      </c>
      <c r="E440" s="18" t="str">
        <f t="shared" si="15"/>
        <v>Member_Street_Address_Crosswalk_Recent+Member_Id</v>
      </c>
      <c r="F440" s="44" t="str">
        <f>IF(AND($G$436="",$G$226=""),"","X")</f>
        <v/>
      </c>
      <c r="G440" s="30" t="s">
        <v>786</v>
      </c>
      <c r="H440" s="9" t="s">
        <v>114</v>
      </c>
      <c r="I440" s="7" t="s">
        <v>75</v>
      </c>
      <c r="J440" s="7" t="s">
        <v>551</v>
      </c>
      <c r="K440" s="7" t="s">
        <v>245</v>
      </c>
      <c r="L440" s="7">
        <v>19</v>
      </c>
      <c r="M440" s="34"/>
      <c r="N440" s="34"/>
      <c r="O440" s="34"/>
      <c r="P440" s="34"/>
      <c r="Q440" s="34"/>
      <c r="R440" s="34"/>
      <c r="S440" s="34"/>
      <c r="T440" s="34"/>
      <c r="U440" s="34"/>
      <c r="V440" s="34"/>
      <c r="W440" s="34"/>
      <c r="X440" s="34"/>
      <c r="Y440" s="34"/>
      <c r="Z440" s="34"/>
      <c r="AA440" s="34"/>
      <c r="AB440" s="34"/>
      <c r="AC440" s="34"/>
      <c r="AD440" s="34"/>
      <c r="AE440" s="34"/>
      <c r="AF440" s="34"/>
      <c r="AG440" s="34"/>
      <c r="AH440" s="34"/>
      <c r="AI440" s="34"/>
      <c r="AJ440" s="34"/>
      <c r="AK440" s="34"/>
      <c r="AL440" s="34"/>
      <c r="AM440" s="34"/>
      <c r="AN440" s="34"/>
      <c r="AO440" s="34"/>
      <c r="AP440" s="34"/>
      <c r="AQ440" s="34"/>
      <c r="AR440" s="34"/>
      <c r="AS440" s="34"/>
      <c r="AT440" s="34"/>
      <c r="AU440" s="34"/>
      <c r="AV440" s="34"/>
      <c r="AW440" s="34"/>
      <c r="AX440" s="34"/>
      <c r="AY440" s="34"/>
      <c r="AZ440" s="34"/>
      <c r="BA440" s="34"/>
      <c r="BB440" s="34"/>
      <c r="BC440" s="34"/>
      <c r="BD440" s="34"/>
      <c r="BE440" s="34"/>
      <c r="BF440" s="34"/>
      <c r="BG440" s="34"/>
      <c r="BH440" s="34"/>
      <c r="BI440" s="34"/>
      <c r="BJ440" s="34"/>
      <c r="BK440" s="34"/>
      <c r="BL440" s="34"/>
      <c r="BM440" s="34"/>
      <c r="BN440" s="34"/>
    </row>
    <row r="441" spans="1:66" s="1" customFormat="1" ht="24.75" customHeight="1" x14ac:dyDescent="0.5">
      <c r="A441" s="46" t="s">
        <v>772</v>
      </c>
      <c r="B441" s="47" t="s">
        <v>15</v>
      </c>
      <c r="C441" s="57" t="s">
        <v>771</v>
      </c>
      <c r="D441" s="58">
        <v>441</v>
      </c>
      <c r="E441" s="18" t="str">
        <f t="shared" si="15"/>
        <v>Member_Street_Address_Crosswalk_Recent+Member_Street_Address</v>
      </c>
      <c r="F441" s="44" t="str">
        <f>IF(AND($G$436="",$G$226=""),"","X")</f>
        <v/>
      </c>
      <c r="G441" s="30"/>
      <c r="H441" s="9" t="s">
        <v>114</v>
      </c>
      <c r="I441" s="7" t="s">
        <v>123</v>
      </c>
      <c r="J441" s="7" t="s">
        <v>275</v>
      </c>
      <c r="K441" s="7" t="s">
        <v>244</v>
      </c>
      <c r="L441" s="7">
        <v>50</v>
      </c>
      <c r="M441" s="34"/>
      <c r="N441" s="34"/>
      <c r="O441" s="34"/>
      <c r="P441" s="34"/>
      <c r="Q441" s="34"/>
      <c r="R441" s="34"/>
      <c r="S441" s="34"/>
      <c r="T441" s="34"/>
      <c r="U441" s="34"/>
      <c r="V441" s="34"/>
      <c r="W441" s="34"/>
      <c r="X441" s="34"/>
      <c r="Y441" s="34"/>
      <c r="Z441" s="34"/>
      <c r="AA441" s="34"/>
      <c r="AB441" s="34"/>
      <c r="AC441" s="34"/>
      <c r="AD441" s="34"/>
      <c r="AE441" s="34"/>
      <c r="AF441" s="34"/>
      <c r="AG441" s="34"/>
      <c r="AH441" s="34"/>
      <c r="AI441" s="34"/>
      <c r="AJ441" s="34"/>
      <c r="AK441" s="34"/>
      <c r="AL441" s="34"/>
      <c r="AM441" s="34"/>
      <c r="AN441" s="34"/>
      <c r="AO441" s="34"/>
      <c r="AP441" s="34"/>
      <c r="AQ441" s="34"/>
      <c r="AR441" s="34"/>
      <c r="AS441" s="34"/>
      <c r="AT441" s="34"/>
      <c r="AU441" s="34"/>
      <c r="AV441" s="34"/>
      <c r="AW441" s="34"/>
      <c r="AX441" s="34"/>
      <c r="AY441" s="34"/>
      <c r="AZ441" s="34"/>
      <c r="BA441" s="34"/>
      <c r="BB441" s="34"/>
      <c r="BC441" s="34"/>
      <c r="BD441" s="34"/>
      <c r="BE441" s="34"/>
      <c r="BF441" s="34"/>
      <c r="BG441" s="34"/>
      <c r="BH441" s="34"/>
      <c r="BI441" s="34"/>
      <c r="BJ441" s="34"/>
      <c r="BK441" s="34"/>
      <c r="BL441" s="34"/>
      <c r="BM441" s="34"/>
      <c r="BN441" s="34"/>
    </row>
    <row r="442" spans="1:66" s="1" customFormat="1" ht="24.75" customHeight="1" x14ac:dyDescent="0.5">
      <c r="A442" s="46" t="s">
        <v>772</v>
      </c>
      <c r="B442" s="47" t="s">
        <v>15</v>
      </c>
      <c r="C442" s="57" t="s">
        <v>115</v>
      </c>
      <c r="D442" s="58">
        <v>442</v>
      </c>
      <c r="E442" s="18" t="str">
        <f t="shared" si="15"/>
        <v>Member_Street_Address_Crosswalk_Recent+Member_City_Nm</v>
      </c>
      <c r="F442" s="44" t="str">
        <f t="shared" ref="F442:F444" si="17">IF(AND($G$436="",$G$226=""),"","X")</f>
        <v/>
      </c>
      <c r="G442" s="30"/>
      <c r="H442" s="9" t="s">
        <v>114</v>
      </c>
      <c r="I442" s="7" t="s">
        <v>116</v>
      </c>
      <c r="J442" s="7" t="s">
        <v>274</v>
      </c>
      <c r="K442" s="7" t="s">
        <v>244</v>
      </c>
      <c r="L442" s="7">
        <v>60</v>
      </c>
      <c r="M442" s="34"/>
      <c r="N442" s="34"/>
      <c r="O442" s="34"/>
      <c r="P442" s="34"/>
      <c r="Q442" s="34"/>
      <c r="R442" s="34"/>
      <c r="S442" s="34"/>
      <c r="T442" s="34"/>
      <c r="U442" s="34"/>
      <c r="V442" s="34"/>
      <c r="W442" s="34"/>
      <c r="X442" s="34"/>
      <c r="Y442" s="34"/>
      <c r="Z442" s="34"/>
      <c r="AA442" s="34"/>
      <c r="AB442" s="34"/>
      <c r="AC442" s="34"/>
      <c r="AD442" s="34"/>
      <c r="AE442" s="34"/>
      <c r="AF442" s="34"/>
      <c r="AG442" s="34"/>
      <c r="AH442" s="34"/>
      <c r="AI442" s="34"/>
      <c r="AJ442" s="34"/>
      <c r="AK442" s="34"/>
      <c r="AL442" s="34"/>
      <c r="AM442" s="34"/>
      <c r="AN442" s="34"/>
      <c r="AO442" s="34"/>
      <c r="AP442" s="34"/>
      <c r="AQ442" s="34"/>
      <c r="AR442" s="34"/>
      <c r="AS442" s="34"/>
      <c r="AT442" s="34"/>
      <c r="AU442" s="34"/>
      <c r="AV442" s="34"/>
      <c r="AW442" s="34"/>
      <c r="AX442" s="34"/>
      <c r="AY442" s="34"/>
      <c r="AZ442" s="34"/>
      <c r="BA442" s="34"/>
      <c r="BB442" s="34"/>
      <c r="BC442" s="34"/>
      <c r="BD442" s="34"/>
      <c r="BE442" s="34"/>
      <c r="BF442" s="34"/>
      <c r="BG442" s="34"/>
      <c r="BH442" s="34"/>
      <c r="BI442" s="34"/>
      <c r="BJ442" s="34"/>
      <c r="BK442" s="34"/>
      <c r="BL442" s="34"/>
      <c r="BM442" s="34"/>
      <c r="BN442" s="34"/>
    </row>
    <row r="443" spans="1:66" s="1" customFormat="1" ht="24.75" customHeight="1" x14ac:dyDescent="0.5">
      <c r="A443" s="46" t="s">
        <v>772</v>
      </c>
      <c r="B443" s="47" t="s">
        <v>15</v>
      </c>
      <c r="C443" s="57" t="s">
        <v>121</v>
      </c>
      <c r="D443" s="58">
        <v>443</v>
      </c>
      <c r="E443" s="18" t="str">
        <f t="shared" si="15"/>
        <v>Member_Street_Address_Crosswalk_Recent+Member_State_Cd</v>
      </c>
      <c r="F443" s="44" t="str">
        <f t="shared" si="17"/>
        <v/>
      </c>
      <c r="G443" s="30"/>
      <c r="H443" s="9" t="s">
        <v>114</v>
      </c>
      <c r="I443" s="7" t="s">
        <v>122</v>
      </c>
      <c r="J443" s="7" t="s">
        <v>273</v>
      </c>
      <c r="K443" s="7" t="s">
        <v>244</v>
      </c>
      <c r="L443" s="7">
        <v>2</v>
      </c>
      <c r="M443" s="34"/>
      <c r="N443" s="34"/>
      <c r="O443" s="34"/>
      <c r="P443" s="34"/>
      <c r="Q443" s="34"/>
      <c r="R443" s="34"/>
      <c r="S443" s="34"/>
      <c r="T443" s="34"/>
      <c r="U443" s="34"/>
      <c r="V443" s="34"/>
      <c r="W443" s="34"/>
      <c r="X443" s="34"/>
      <c r="Y443" s="34"/>
      <c r="Z443" s="34"/>
      <c r="AA443" s="34"/>
      <c r="AB443" s="34"/>
      <c r="AC443" s="34"/>
      <c r="AD443" s="34"/>
      <c r="AE443" s="34"/>
      <c r="AF443" s="34"/>
      <c r="AG443" s="34"/>
      <c r="AH443" s="34"/>
      <c r="AI443" s="34"/>
      <c r="AJ443" s="34"/>
      <c r="AK443" s="34"/>
      <c r="AL443" s="34"/>
      <c r="AM443" s="34"/>
      <c r="AN443" s="34"/>
      <c r="AO443" s="34"/>
      <c r="AP443" s="34"/>
      <c r="AQ443" s="34"/>
      <c r="AR443" s="34"/>
      <c r="AS443" s="34"/>
      <c r="AT443" s="34"/>
      <c r="AU443" s="34"/>
      <c r="AV443" s="34"/>
      <c r="AW443" s="34"/>
      <c r="AX443" s="34"/>
      <c r="AY443" s="34"/>
      <c r="AZ443" s="34"/>
      <c r="BA443" s="34"/>
      <c r="BB443" s="34"/>
      <c r="BC443" s="34"/>
      <c r="BD443" s="34"/>
      <c r="BE443" s="34"/>
      <c r="BF443" s="34"/>
      <c r="BG443" s="34"/>
      <c r="BH443" s="34"/>
      <c r="BI443" s="34"/>
      <c r="BJ443" s="34"/>
      <c r="BK443" s="34"/>
      <c r="BL443" s="34"/>
      <c r="BM443" s="34"/>
      <c r="BN443" s="34"/>
    </row>
    <row r="444" spans="1:66" s="1" customFormat="1" ht="24.75" customHeight="1" x14ac:dyDescent="0.5">
      <c r="A444" s="46" t="s">
        <v>772</v>
      </c>
      <c r="B444" s="47" t="s">
        <v>15</v>
      </c>
      <c r="C444" s="57" t="s">
        <v>126</v>
      </c>
      <c r="D444" s="58">
        <v>444</v>
      </c>
      <c r="E444" s="18" t="str">
        <f t="shared" si="15"/>
        <v>Member_Street_Address_Crosswalk_Recent+Member_Zip_Cd</v>
      </c>
      <c r="F444" s="44" t="str">
        <f t="shared" si="17"/>
        <v/>
      </c>
      <c r="G444" s="30" t="s">
        <v>786</v>
      </c>
      <c r="H444" s="9" t="s">
        <v>114</v>
      </c>
      <c r="I444" s="7" t="s">
        <v>127</v>
      </c>
      <c r="J444" s="7" t="s">
        <v>276</v>
      </c>
      <c r="K444" s="7" t="s">
        <v>244</v>
      </c>
      <c r="L444" s="7">
        <v>11</v>
      </c>
      <c r="M444" s="34"/>
      <c r="N444" s="34"/>
      <c r="O444" s="34"/>
      <c r="P444" s="34"/>
      <c r="Q444" s="34"/>
      <c r="R444" s="34"/>
      <c r="S444" s="34"/>
      <c r="T444" s="34"/>
      <c r="U444" s="34"/>
      <c r="V444" s="34"/>
      <c r="W444" s="34"/>
      <c r="X444" s="34"/>
      <c r="Y444" s="34"/>
      <c r="Z444" s="34"/>
      <c r="AA444" s="34"/>
      <c r="AB444" s="34"/>
      <c r="AC444" s="34"/>
      <c r="AD444" s="34"/>
      <c r="AE444" s="34"/>
      <c r="AF444" s="34"/>
      <c r="AG444" s="34"/>
      <c r="AH444" s="34"/>
      <c r="AI444" s="34"/>
      <c r="AJ444" s="34"/>
      <c r="AK444" s="34"/>
      <c r="AL444" s="34"/>
      <c r="AM444" s="34"/>
      <c r="AN444" s="34"/>
      <c r="AO444" s="34"/>
      <c r="AP444" s="34"/>
      <c r="AQ444" s="34"/>
      <c r="AR444" s="34"/>
      <c r="AS444" s="34"/>
      <c r="AT444" s="34"/>
      <c r="AU444" s="34"/>
      <c r="AV444" s="34"/>
      <c r="AW444" s="34"/>
      <c r="AX444" s="34"/>
      <c r="AY444" s="34"/>
      <c r="AZ444" s="34"/>
      <c r="BA444" s="34"/>
      <c r="BB444" s="34"/>
      <c r="BC444" s="34"/>
      <c r="BD444" s="34"/>
      <c r="BE444" s="34"/>
      <c r="BF444" s="34"/>
      <c r="BG444" s="34"/>
      <c r="BH444" s="34"/>
      <c r="BI444" s="34"/>
      <c r="BJ444" s="34"/>
      <c r="BK444" s="34"/>
      <c r="BL444" s="34"/>
      <c r="BM444" s="34"/>
      <c r="BN444" s="34"/>
    </row>
    <row r="445" spans="1:66" s="1" customFormat="1" ht="24.75" customHeight="1" x14ac:dyDescent="0.5">
      <c r="A445" s="47" t="s">
        <v>593</v>
      </c>
      <c r="B445" s="47" t="s">
        <v>361</v>
      </c>
      <c r="C445" s="57"/>
      <c r="D445" s="58">
        <v>445</v>
      </c>
      <c r="E445" s="18" t="str">
        <f t="shared" si="15"/>
        <v>Dim_Dental_Quadrants+</v>
      </c>
      <c r="F445" s="44" t="str">
        <f>IF(G424="","","X")</f>
        <v/>
      </c>
      <c r="G445" s="30"/>
      <c r="H445" s="9" t="s">
        <v>7</v>
      </c>
      <c r="I445" s="7"/>
      <c r="J445" s="7" t="s">
        <v>653</v>
      </c>
      <c r="K445" s="7"/>
      <c r="L445" s="7"/>
      <c r="M445" s="34"/>
      <c r="N445" s="34"/>
      <c r="O445" s="34"/>
      <c r="P445" s="34"/>
      <c r="Q445" s="34"/>
      <c r="R445" s="34"/>
      <c r="S445" s="34"/>
      <c r="T445" s="34"/>
      <c r="U445" s="34"/>
      <c r="V445" s="34"/>
      <c r="W445" s="34"/>
      <c r="X445" s="34"/>
      <c r="Y445" s="34"/>
      <c r="Z445" s="34"/>
      <c r="AA445" s="34"/>
      <c r="AB445" s="34"/>
      <c r="AC445" s="34"/>
      <c r="AD445" s="34"/>
      <c r="AE445" s="34"/>
      <c r="AF445" s="34"/>
      <c r="AG445" s="34"/>
      <c r="AH445" s="34"/>
      <c r="AI445" s="34"/>
      <c r="AJ445" s="34"/>
      <c r="AK445" s="34"/>
      <c r="AL445" s="34"/>
      <c r="AM445" s="34"/>
      <c r="AN445" s="34"/>
      <c r="AO445" s="34"/>
      <c r="AP445" s="34"/>
      <c r="AQ445" s="34"/>
      <c r="AR445" s="34"/>
      <c r="AS445" s="34"/>
      <c r="AT445" s="34"/>
      <c r="AU445" s="34"/>
      <c r="AV445" s="34"/>
      <c r="AW445" s="34"/>
      <c r="AX445" s="34"/>
      <c r="AY445" s="34"/>
      <c r="AZ445" s="34"/>
      <c r="BA445" s="34"/>
      <c r="BB445" s="34"/>
      <c r="BC445" s="34"/>
      <c r="BD445" s="34"/>
      <c r="BE445" s="34"/>
      <c r="BF445" s="34"/>
      <c r="BG445" s="34"/>
      <c r="BH445" s="34"/>
      <c r="BI445" s="34"/>
      <c r="BJ445" s="34"/>
      <c r="BK445" s="34"/>
      <c r="BL445" s="34"/>
      <c r="BM445" s="34"/>
      <c r="BN445" s="34"/>
    </row>
    <row r="446" spans="1:66" s="1" customFormat="1" ht="24.75" customHeight="1" x14ac:dyDescent="0.5">
      <c r="A446" s="46" t="s">
        <v>594</v>
      </c>
      <c r="B446" s="46" t="s">
        <v>361</v>
      </c>
      <c r="C446" s="57"/>
      <c r="D446" s="58">
        <v>446</v>
      </c>
      <c r="E446" s="18" t="str">
        <f t="shared" si="15"/>
        <v>Dim_Tooth_Numbers+</v>
      </c>
      <c r="F446" s="44" t="str">
        <f>IF(G425="","","X")</f>
        <v/>
      </c>
      <c r="G446" s="30"/>
      <c r="H446" s="9" t="s">
        <v>7</v>
      </c>
      <c r="I446" s="7"/>
      <c r="J446" s="7" t="s">
        <v>654</v>
      </c>
      <c r="K446" s="7"/>
      <c r="L446" s="7"/>
      <c r="M446" s="34"/>
      <c r="N446" s="34"/>
      <c r="O446" s="34"/>
      <c r="P446" s="34"/>
      <c r="Q446" s="34"/>
      <c r="R446" s="34"/>
      <c r="S446" s="34"/>
      <c r="T446" s="34"/>
      <c r="U446" s="34"/>
      <c r="V446" s="34"/>
      <c r="W446" s="34"/>
      <c r="X446" s="34"/>
      <c r="Y446" s="34"/>
      <c r="Z446" s="34"/>
      <c r="AA446" s="34"/>
      <c r="AB446" s="34"/>
      <c r="AC446" s="34"/>
      <c r="AD446" s="34"/>
      <c r="AE446" s="34"/>
      <c r="AF446" s="34"/>
      <c r="AG446" s="34"/>
      <c r="AH446" s="34"/>
      <c r="AI446" s="34"/>
      <c r="AJ446" s="34"/>
      <c r="AK446" s="34"/>
      <c r="AL446" s="34"/>
      <c r="AM446" s="34"/>
      <c r="AN446" s="34"/>
      <c r="AO446" s="34"/>
      <c r="AP446" s="34"/>
      <c r="AQ446" s="34"/>
      <c r="AR446" s="34"/>
      <c r="AS446" s="34"/>
      <c r="AT446" s="34"/>
      <c r="AU446" s="34"/>
      <c r="AV446" s="34"/>
      <c r="AW446" s="34"/>
      <c r="AX446" s="34"/>
      <c r="AY446" s="34"/>
      <c r="AZ446" s="34"/>
      <c r="BA446" s="34"/>
      <c r="BB446" s="34"/>
      <c r="BC446" s="34"/>
      <c r="BD446" s="34"/>
      <c r="BE446" s="34"/>
      <c r="BF446" s="34"/>
      <c r="BG446" s="34"/>
      <c r="BH446" s="34"/>
      <c r="BI446" s="34"/>
      <c r="BJ446" s="34"/>
      <c r="BK446" s="34"/>
      <c r="BL446" s="34"/>
      <c r="BM446" s="34"/>
      <c r="BN446" s="34"/>
    </row>
    <row r="447" spans="1:66" s="1" customFormat="1" ht="24.75" customHeight="1" x14ac:dyDescent="0.5">
      <c r="A447" s="46" t="s">
        <v>595</v>
      </c>
      <c r="B447" s="46" t="s">
        <v>361</v>
      </c>
      <c r="C447" s="57"/>
      <c r="D447" s="58">
        <v>447</v>
      </c>
      <c r="E447" s="18" t="str">
        <f t="shared" si="15"/>
        <v>Dim_Tooth_Surfaces+</v>
      </c>
      <c r="F447" s="44" t="str">
        <f>IF(G426="","","X")</f>
        <v/>
      </c>
      <c r="G447" s="30"/>
      <c r="H447" s="9" t="s">
        <v>7</v>
      </c>
      <c r="I447" s="7"/>
      <c r="J447" s="7" t="s">
        <v>655</v>
      </c>
      <c r="K447" s="7"/>
      <c r="L447" s="7"/>
      <c r="M447" s="34"/>
      <c r="N447" s="34"/>
      <c r="O447" s="34"/>
      <c r="P447" s="34"/>
      <c r="Q447" s="34"/>
      <c r="R447" s="34"/>
      <c r="S447" s="34"/>
      <c r="T447" s="34"/>
      <c r="U447" s="34"/>
      <c r="V447" s="34"/>
      <c r="W447" s="34"/>
      <c r="X447" s="34"/>
      <c r="Y447" s="34"/>
      <c r="Z447" s="34"/>
      <c r="AA447" s="34"/>
      <c r="AB447" s="34"/>
      <c r="AC447" s="34"/>
      <c r="AD447" s="34"/>
      <c r="AE447" s="34"/>
      <c r="AF447" s="34"/>
      <c r="AG447" s="34"/>
      <c r="AH447" s="34"/>
      <c r="AI447" s="34"/>
      <c r="AJ447" s="34"/>
      <c r="AK447" s="34"/>
      <c r="AL447" s="34"/>
      <c r="AM447" s="34"/>
      <c r="AN447" s="34"/>
      <c r="AO447" s="34"/>
      <c r="AP447" s="34"/>
      <c r="AQ447" s="34"/>
      <c r="AR447" s="34"/>
      <c r="AS447" s="34"/>
      <c r="AT447" s="34"/>
      <c r="AU447" s="34"/>
      <c r="AV447" s="34"/>
      <c r="AW447" s="34"/>
      <c r="AX447" s="34"/>
      <c r="AY447" s="34"/>
      <c r="AZ447" s="34"/>
      <c r="BA447" s="34"/>
      <c r="BB447" s="34"/>
      <c r="BC447" s="34"/>
      <c r="BD447" s="34"/>
      <c r="BE447" s="34"/>
      <c r="BF447" s="34"/>
      <c r="BG447" s="34"/>
      <c r="BH447" s="34"/>
      <c r="BI447" s="34"/>
      <c r="BJ447" s="34"/>
      <c r="BK447" s="34"/>
      <c r="BL447" s="34"/>
      <c r="BM447" s="34"/>
      <c r="BN447" s="34"/>
    </row>
    <row r="448" spans="1:66" s="1" customFormat="1" ht="24.75" customHeight="1" x14ac:dyDescent="0.5">
      <c r="A448" s="46" t="s">
        <v>596</v>
      </c>
      <c r="B448" s="47" t="s">
        <v>4</v>
      </c>
      <c r="C448" s="57"/>
      <c r="D448" s="58">
        <v>448</v>
      </c>
      <c r="E448" s="18" t="str">
        <f t="shared" si="15"/>
        <v>DIM_Places_of_Service+</v>
      </c>
      <c r="F448" s="44" t="str">
        <f>IF(AND(G417="",G104=""),"","X")</f>
        <v>X</v>
      </c>
      <c r="G448" s="30" t="s">
        <v>784</v>
      </c>
      <c r="H448" s="9" t="s">
        <v>7</v>
      </c>
      <c r="I448" s="7"/>
      <c r="J448" s="7" t="s">
        <v>656</v>
      </c>
      <c r="K448" s="7"/>
      <c r="L448" s="7"/>
      <c r="M448" s="34"/>
      <c r="N448" s="34"/>
      <c r="O448" s="34"/>
      <c r="P448" s="34"/>
      <c r="Q448" s="34"/>
      <c r="R448" s="34"/>
      <c r="S448" s="34"/>
      <c r="T448" s="34"/>
      <c r="U448" s="34"/>
      <c r="V448" s="34"/>
      <c r="W448" s="34"/>
      <c r="X448" s="34"/>
      <c r="Y448" s="34"/>
      <c r="Z448" s="34"/>
      <c r="AA448" s="34"/>
      <c r="AB448" s="34"/>
      <c r="AC448" s="34"/>
      <c r="AD448" s="34"/>
      <c r="AE448" s="34"/>
      <c r="AF448" s="34"/>
      <c r="AG448" s="34"/>
      <c r="AH448" s="34"/>
      <c r="AI448" s="34"/>
      <c r="AJ448" s="34"/>
      <c r="AK448" s="34"/>
      <c r="AL448" s="34"/>
      <c r="AM448" s="34"/>
      <c r="AN448" s="34"/>
      <c r="AO448" s="34"/>
      <c r="AP448" s="34"/>
      <c r="AQ448" s="34"/>
      <c r="AR448" s="34"/>
      <c r="AS448" s="34"/>
      <c r="AT448" s="34"/>
      <c r="AU448" s="34"/>
      <c r="AV448" s="34"/>
      <c r="AW448" s="34"/>
      <c r="AX448" s="34"/>
      <c r="AY448" s="34"/>
      <c r="AZ448" s="34"/>
      <c r="BA448" s="34"/>
      <c r="BB448" s="34"/>
      <c r="BC448" s="34"/>
      <c r="BD448" s="34"/>
      <c r="BE448" s="34"/>
      <c r="BF448" s="34"/>
      <c r="BG448" s="34"/>
      <c r="BH448" s="34"/>
      <c r="BI448" s="34"/>
      <c r="BJ448" s="34"/>
      <c r="BK448" s="34"/>
      <c r="BL448" s="34"/>
      <c r="BM448" s="34"/>
      <c r="BN448" s="34"/>
    </row>
    <row r="449" spans="1:66" s="32" customFormat="1" ht="24.75" customHeight="1" x14ac:dyDescent="0.5">
      <c r="A449" s="46" t="s">
        <v>597</v>
      </c>
      <c r="B449" s="46" t="s">
        <v>4</v>
      </c>
      <c r="C449" s="57"/>
      <c r="D449" s="58">
        <v>449</v>
      </c>
      <c r="E449" s="18" t="str">
        <f t="shared" si="15"/>
        <v>DIM_Claim_Statuses+</v>
      </c>
      <c r="F449" s="44" t="str">
        <f>IF(AND($G$50="",$G$103="",$G$290="",$G$330="",$G$369= "",$G$416= ""),"","X")</f>
        <v>X</v>
      </c>
      <c r="G449" s="30" t="s">
        <v>784</v>
      </c>
      <c r="H449" s="9" t="s">
        <v>7</v>
      </c>
      <c r="I449" s="7"/>
      <c r="J449" s="7" t="s">
        <v>657</v>
      </c>
      <c r="K449" s="7"/>
      <c r="L449" s="7"/>
      <c r="M449" s="34"/>
      <c r="N449" s="34"/>
      <c r="O449" s="34"/>
      <c r="P449" s="34"/>
      <c r="Q449" s="34"/>
      <c r="R449" s="34"/>
      <c r="S449" s="34"/>
      <c r="T449" s="34"/>
      <c r="U449" s="34"/>
      <c r="V449" s="34"/>
      <c r="W449" s="34"/>
      <c r="X449" s="34"/>
      <c r="Y449" s="34"/>
      <c r="Z449" s="34"/>
      <c r="AA449" s="34"/>
      <c r="AB449" s="34"/>
      <c r="AC449" s="34"/>
      <c r="AD449" s="34"/>
      <c r="AE449" s="34"/>
      <c r="AF449" s="34"/>
      <c r="AG449" s="34"/>
      <c r="AH449" s="34"/>
      <c r="AI449" s="34"/>
      <c r="AJ449" s="34"/>
      <c r="AK449" s="34"/>
      <c r="AL449" s="34"/>
      <c r="AM449" s="34"/>
      <c r="AN449" s="34"/>
      <c r="AO449" s="34"/>
      <c r="AP449" s="34"/>
      <c r="AQ449" s="34"/>
      <c r="AR449" s="34"/>
      <c r="AS449" s="34"/>
      <c r="AT449" s="34"/>
      <c r="AU449" s="34"/>
      <c r="AV449" s="34"/>
      <c r="AW449" s="34"/>
      <c r="AX449" s="34"/>
      <c r="AY449" s="34"/>
      <c r="AZ449" s="34"/>
      <c r="BA449" s="34"/>
      <c r="BB449" s="34"/>
      <c r="BC449" s="34"/>
      <c r="BD449" s="34"/>
      <c r="BE449" s="34"/>
      <c r="BF449" s="34"/>
      <c r="BG449" s="34"/>
      <c r="BH449" s="34"/>
      <c r="BI449" s="34"/>
      <c r="BJ449" s="34"/>
      <c r="BK449" s="34"/>
      <c r="BL449" s="34"/>
      <c r="BM449" s="34"/>
      <c r="BN449" s="34"/>
    </row>
    <row r="450" spans="1:66" s="1" customFormat="1" ht="24.75" customHeight="1" x14ac:dyDescent="0.5">
      <c r="A450" s="46" t="s">
        <v>598</v>
      </c>
      <c r="B450" s="46" t="s">
        <v>4</v>
      </c>
      <c r="C450" s="57"/>
      <c r="D450" s="58">
        <v>450</v>
      </c>
      <c r="E450" s="18" t="str">
        <f t="shared" si="15"/>
        <v>DIM_Discharge_Statuses+</v>
      </c>
      <c r="F450" s="44" t="str">
        <f>IF(AND(G55=""),"","X")</f>
        <v>X</v>
      </c>
      <c r="G450" s="30" t="s">
        <v>784</v>
      </c>
      <c r="H450" s="9" t="s">
        <v>7</v>
      </c>
      <c r="I450" s="7"/>
      <c r="J450" s="7" t="s">
        <v>658</v>
      </c>
      <c r="K450" s="7"/>
      <c r="L450" s="7"/>
      <c r="M450" s="34"/>
      <c r="N450" s="34"/>
      <c r="O450" s="34"/>
      <c r="P450" s="34"/>
      <c r="Q450" s="34"/>
      <c r="R450" s="34"/>
      <c r="S450" s="34"/>
      <c r="T450" s="34"/>
      <c r="U450" s="34"/>
      <c r="V450" s="34"/>
      <c r="W450" s="34"/>
      <c r="X450" s="34"/>
      <c r="Y450" s="34"/>
      <c r="Z450" s="34"/>
      <c r="AA450" s="34"/>
      <c r="AB450" s="34"/>
      <c r="AC450" s="34"/>
      <c r="AD450" s="34"/>
      <c r="AE450" s="34"/>
      <c r="AF450" s="34"/>
      <c r="AG450" s="34"/>
      <c r="AH450" s="34"/>
      <c r="AI450" s="34"/>
      <c r="AJ450" s="34"/>
      <c r="AK450" s="34"/>
      <c r="AL450" s="34"/>
      <c r="AM450" s="34"/>
      <c r="AN450" s="34"/>
      <c r="AO450" s="34"/>
      <c r="AP450" s="34"/>
      <c r="AQ450" s="34"/>
      <c r="AR450" s="34"/>
      <c r="AS450" s="34"/>
      <c r="AT450" s="34"/>
      <c r="AU450" s="34"/>
      <c r="AV450" s="34"/>
      <c r="AW450" s="34"/>
      <c r="AX450" s="34"/>
      <c r="AY450" s="34"/>
      <c r="AZ450" s="34"/>
      <c r="BA450" s="34"/>
      <c r="BB450" s="34"/>
      <c r="BC450" s="34"/>
      <c r="BD450" s="34"/>
      <c r="BE450" s="34"/>
      <c r="BF450" s="34"/>
      <c r="BG450" s="34"/>
      <c r="BH450" s="34"/>
      <c r="BI450" s="34"/>
      <c r="BJ450" s="34"/>
      <c r="BK450" s="34"/>
      <c r="BL450" s="34"/>
      <c r="BM450" s="34"/>
      <c r="BN450" s="34"/>
    </row>
    <row r="451" spans="1:66" s="1" customFormat="1" ht="24.75" customHeight="1" x14ac:dyDescent="0.5">
      <c r="A451" s="46" t="s">
        <v>599</v>
      </c>
      <c r="B451" s="46" t="s">
        <v>4</v>
      </c>
      <c r="C451" s="57"/>
      <c r="D451" s="58">
        <v>451</v>
      </c>
      <c r="E451" s="18" t="str">
        <f t="shared" si="15"/>
        <v>DIM_Line_of_Business_Desc+</v>
      </c>
      <c r="F451" s="44" t="str">
        <f>IF(AND($G$62="",$G$204="",$G$295="",$G$377=""),"","X")</f>
        <v>X</v>
      </c>
      <c r="G451" s="30" t="s">
        <v>784</v>
      </c>
      <c r="H451" s="9" t="s">
        <v>7</v>
      </c>
      <c r="I451" s="7"/>
      <c r="J451" s="7" t="s">
        <v>782</v>
      </c>
      <c r="K451" s="7"/>
      <c r="L451" s="7"/>
      <c r="M451" s="34"/>
      <c r="N451" s="34"/>
      <c r="O451" s="34"/>
      <c r="P451" s="34"/>
      <c r="Q451" s="34"/>
      <c r="R451" s="34"/>
      <c r="S451" s="34"/>
      <c r="T451" s="34"/>
      <c r="U451" s="34"/>
      <c r="V451" s="34"/>
      <c r="W451" s="34"/>
      <c r="X451" s="34"/>
      <c r="Y451" s="34"/>
      <c r="Z451" s="34"/>
      <c r="AA451" s="34"/>
      <c r="AB451" s="34"/>
      <c r="AC451" s="34"/>
      <c r="AD451" s="34"/>
      <c r="AE451" s="34"/>
      <c r="AF451" s="34"/>
      <c r="AG451" s="34"/>
      <c r="AH451" s="34"/>
      <c r="AI451" s="34"/>
      <c r="AJ451" s="34"/>
      <c r="AK451" s="34"/>
      <c r="AL451" s="34"/>
      <c r="AM451" s="34"/>
      <c r="AN451" s="34"/>
      <c r="AO451" s="34"/>
      <c r="AP451" s="34"/>
      <c r="AQ451" s="34"/>
      <c r="AR451" s="34"/>
      <c r="AS451" s="34"/>
      <c r="AT451" s="34"/>
      <c r="AU451" s="34"/>
      <c r="AV451" s="34"/>
      <c r="AW451" s="34"/>
      <c r="AX451" s="34"/>
      <c r="AY451" s="34"/>
      <c r="AZ451" s="34"/>
      <c r="BA451" s="34"/>
      <c r="BB451" s="34"/>
      <c r="BC451" s="34"/>
      <c r="BD451" s="34"/>
      <c r="BE451" s="34"/>
      <c r="BF451" s="34"/>
      <c r="BG451" s="34"/>
      <c r="BH451" s="34"/>
      <c r="BI451" s="34"/>
      <c r="BJ451" s="34"/>
      <c r="BK451" s="34"/>
      <c r="BL451" s="34"/>
      <c r="BM451" s="34"/>
      <c r="BN451" s="34"/>
    </row>
    <row r="452" spans="1:66" s="1" customFormat="1" ht="24.75" customHeight="1" x14ac:dyDescent="0.5">
      <c r="A452" s="46" t="s">
        <v>600</v>
      </c>
      <c r="B452" s="46" t="s">
        <v>4</v>
      </c>
      <c r="C452" s="57"/>
      <c r="D452" s="58">
        <v>452</v>
      </c>
      <c r="E452" s="18" t="str">
        <f t="shared" si="15"/>
        <v>DIM_Ethnicities+</v>
      </c>
      <c r="F452" s="44" t="str">
        <f>IF(AND($G$231="",$G$232="",$G$251="",$G$252=""),"","X")</f>
        <v>X</v>
      </c>
      <c r="G452" s="30" t="s">
        <v>784</v>
      </c>
      <c r="H452" s="9" t="s">
        <v>7</v>
      </c>
      <c r="I452" s="7"/>
      <c r="J452" s="7" t="s">
        <v>659</v>
      </c>
      <c r="K452" s="7"/>
      <c r="L452" s="7"/>
      <c r="M452" s="34"/>
      <c r="N452" s="34"/>
      <c r="O452" s="34"/>
      <c r="P452" s="34"/>
      <c r="Q452" s="34"/>
      <c r="R452" s="34"/>
      <c r="S452" s="34"/>
      <c r="T452" s="34"/>
      <c r="U452" s="34"/>
      <c r="V452" s="34"/>
      <c r="W452" s="34"/>
      <c r="X452" s="34"/>
      <c r="Y452" s="34"/>
      <c r="Z452" s="34"/>
      <c r="AA452" s="34"/>
      <c r="AB452" s="34"/>
      <c r="AC452" s="34"/>
      <c r="AD452" s="34"/>
      <c r="AE452" s="34"/>
      <c r="AF452" s="34"/>
      <c r="AG452" s="34"/>
      <c r="AH452" s="34"/>
      <c r="AI452" s="34"/>
      <c r="AJ452" s="34"/>
      <c r="AK452" s="34"/>
      <c r="AL452" s="34"/>
      <c r="AM452" s="34"/>
      <c r="AN452" s="34"/>
      <c r="AO452" s="34"/>
      <c r="AP452" s="34"/>
      <c r="AQ452" s="34"/>
      <c r="AR452" s="34"/>
      <c r="AS452" s="34"/>
      <c r="AT452" s="34"/>
      <c r="AU452" s="34"/>
      <c r="AV452" s="34"/>
      <c r="AW452" s="34"/>
      <c r="AX452" s="34"/>
      <c r="AY452" s="34"/>
      <c r="AZ452" s="34"/>
      <c r="BA452" s="34"/>
      <c r="BB452" s="34"/>
      <c r="BC452" s="34"/>
      <c r="BD452" s="34"/>
      <c r="BE452" s="34"/>
      <c r="BF452" s="34"/>
      <c r="BG452" s="34"/>
      <c r="BH452" s="34"/>
      <c r="BI452" s="34"/>
      <c r="BJ452" s="34"/>
      <c r="BK452" s="34"/>
      <c r="BL452" s="34"/>
      <c r="BM452" s="34"/>
      <c r="BN452" s="34"/>
    </row>
    <row r="453" spans="1:66" s="1" customFormat="1" ht="24.75" customHeight="1" x14ac:dyDescent="0.5">
      <c r="A453" s="46" t="s">
        <v>601</v>
      </c>
      <c r="B453" s="46" t="s">
        <v>4</v>
      </c>
      <c r="C453" s="57"/>
      <c r="D453" s="58">
        <v>453</v>
      </c>
      <c r="E453" s="18" t="str">
        <f t="shared" si="15"/>
        <v>DIM_HSR+</v>
      </c>
      <c r="F453" s="44" t="str">
        <f>IF(AND($G$182="",$G$229="",$G$249=""),"","X")</f>
        <v>X</v>
      </c>
      <c r="G453" s="30" t="s">
        <v>784</v>
      </c>
      <c r="H453" s="9" t="s">
        <v>7</v>
      </c>
      <c r="I453" s="7"/>
      <c r="J453" s="7" t="s">
        <v>660</v>
      </c>
      <c r="K453" s="7"/>
      <c r="L453" s="7"/>
      <c r="M453" s="34"/>
      <c r="N453" s="34"/>
      <c r="O453" s="34"/>
      <c r="P453" s="34"/>
      <c r="Q453" s="34"/>
      <c r="R453" s="34"/>
      <c r="S453" s="34"/>
      <c r="T453" s="34"/>
      <c r="U453" s="34"/>
      <c r="V453" s="34"/>
      <c r="W453" s="34"/>
      <c r="X453" s="34"/>
      <c r="Y453" s="34"/>
      <c r="Z453" s="34"/>
      <c r="AA453" s="34"/>
      <c r="AB453" s="34"/>
      <c r="AC453" s="34"/>
      <c r="AD453" s="34"/>
      <c r="AE453" s="34"/>
      <c r="AF453" s="34"/>
      <c r="AG453" s="34"/>
      <c r="AH453" s="34"/>
      <c r="AI453" s="34"/>
      <c r="AJ453" s="34"/>
      <c r="AK453" s="34"/>
      <c r="AL453" s="34"/>
      <c r="AM453" s="34"/>
      <c r="AN453" s="34"/>
      <c r="AO453" s="34"/>
      <c r="AP453" s="34"/>
      <c r="AQ453" s="34"/>
      <c r="AR453" s="34"/>
      <c r="AS453" s="34"/>
      <c r="AT453" s="34"/>
      <c r="AU453" s="34"/>
      <c r="AV453" s="34"/>
      <c r="AW453" s="34"/>
      <c r="AX453" s="34"/>
      <c r="AY453" s="34"/>
      <c r="AZ453" s="34"/>
      <c r="BA453" s="34"/>
      <c r="BB453" s="34"/>
      <c r="BC453" s="34"/>
      <c r="BD453" s="34"/>
      <c r="BE453" s="34"/>
      <c r="BF453" s="34"/>
      <c r="BG453" s="34"/>
      <c r="BH453" s="34"/>
      <c r="BI453" s="34"/>
      <c r="BJ453" s="34"/>
      <c r="BK453" s="34"/>
      <c r="BL453" s="34"/>
      <c r="BM453" s="34"/>
      <c r="BN453" s="34"/>
    </row>
    <row r="454" spans="1:66" s="1" customFormat="1" ht="24.75" customHeight="1" x14ac:dyDescent="0.5">
      <c r="A454" s="46" t="s">
        <v>602</v>
      </c>
      <c r="B454" s="46" t="s">
        <v>4</v>
      </c>
      <c r="C454" s="57"/>
      <c r="D454" s="58">
        <v>454</v>
      </c>
      <c r="E454" s="18" t="str">
        <f t="shared" si="15"/>
        <v>DIM_Races+</v>
      </c>
      <c r="F454" s="44" t="str">
        <f>IF(AND(G239="",G240="", G258="",G259=""),"","X")</f>
        <v>X</v>
      </c>
      <c r="G454" s="30" t="s">
        <v>784</v>
      </c>
      <c r="H454" s="9" t="s">
        <v>7</v>
      </c>
      <c r="I454" s="7"/>
      <c r="J454" s="7" t="s">
        <v>661</v>
      </c>
      <c r="K454" s="7"/>
      <c r="L454" s="7"/>
      <c r="M454" s="34"/>
      <c r="N454" s="34"/>
      <c r="O454" s="34"/>
      <c r="P454" s="34"/>
      <c r="Q454" s="34"/>
      <c r="R454" s="34"/>
      <c r="S454" s="34"/>
      <c r="T454" s="34"/>
      <c r="U454" s="34"/>
      <c r="V454" s="34"/>
      <c r="W454" s="34"/>
      <c r="X454" s="34"/>
      <c r="Y454" s="34"/>
      <c r="Z454" s="34"/>
      <c r="AA454" s="34"/>
      <c r="AB454" s="34"/>
      <c r="AC454" s="34"/>
      <c r="AD454" s="34"/>
      <c r="AE454" s="34"/>
      <c r="AF454" s="34"/>
      <c r="AG454" s="34"/>
      <c r="AH454" s="34"/>
      <c r="AI454" s="34"/>
      <c r="AJ454" s="34"/>
      <c r="AK454" s="34"/>
      <c r="AL454" s="34"/>
      <c r="AM454" s="34"/>
      <c r="AN454" s="34"/>
      <c r="AO454" s="34"/>
      <c r="AP454" s="34"/>
      <c r="AQ454" s="34"/>
      <c r="AR454" s="34"/>
      <c r="AS454" s="34"/>
      <c r="AT454" s="34"/>
      <c r="AU454" s="34"/>
      <c r="AV454" s="34"/>
      <c r="AW454" s="34"/>
      <c r="AX454" s="34"/>
      <c r="AY454" s="34"/>
      <c r="AZ454" s="34"/>
      <c r="BA454" s="34"/>
      <c r="BB454" s="34"/>
      <c r="BC454" s="34"/>
      <c r="BD454" s="34"/>
      <c r="BE454" s="34"/>
      <c r="BF454" s="34"/>
      <c r="BG454" s="34"/>
      <c r="BH454" s="34"/>
      <c r="BI454" s="34"/>
      <c r="BJ454" s="34"/>
      <c r="BK454" s="34"/>
      <c r="BL454" s="34"/>
      <c r="BM454" s="34"/>
      <c r="BN454" s="34"/>
    </row>
    <row r="455" spans="1:66" s="1" customFormat="1" ht="24.75" customHeight="1" x14ac:dyDescent="0.5">
      <c r="A455" s="46" t="s">
        <v>603</v>
      </c>
      <c r="B455" s="46" t="s">
        <v>4</v>
      </c>
      <c r="C455" s="57"/>
      <c r="D455" s="58">
        <v>455</v>
      </c>
      <c r="E455" s="18" t="str">
        <f t="shared" si="15"/>
        <v>DIM_Coverage_Levels+</v>
      </c>
      <c r="F455" s="44" t="str">
        <f>IF(AND(G199=""),"","X")</f>
        <v>X</v>
      </c>
      <c r="G455" s="30" t="s">
        <v>784</v>
      </c>
      <c r="H455" s="9" t="s">
        <v>7</v>
      </c>
      <c r="I455" s="7"/>
      <c r="J455" s="7" t="s">
        <v>662</v>
      </c>
      <c r="K455" s="7"/>
      <c r="L455" s="7"/>
      <c r="M455" s="34"/>
      <c r="N455" s="34"/>
      <c r="O455" s="34"/>
      <c r="P455" s="34"/>
      <c r="Q455" s="34"/>
      <c r="R455" s="34"/>
      <c r="S455" s="34"/>
      <c r="T455" s="34"/>
      <c r="U455" s="34"/>
      <c r="V455" s="34"/>
      <c r="W455" s="34"/>
      <c r="X455" s="34"/>
      <c r="Y455" s="34"/>
      <c r="Z455" s="34"/>
      <c r="AA455" s="34"/>
      <c r="AB455" s="34"/>
      <c r="AC455" s="34"/>
      <c r="AD455" s="34"/>
      <c r="AE455" s="34"/>
      <c r="AF455" s="34"/>
      <c r="AG455" s="34"/>
      <c r="AH455" s="34"/>
      <c r="AI455" s="34"/>
      <c r="AJ455" s="34"/>
      <c r="AK455" s="34"/>
      <c r="AL455" s="34"/>
      <c r="AM455" s="34"/>
      <c r="AN455" s="34"/>
      <c r="AO455" s="34"/>
      <c r="AP455" s="34"/>
      <c r="AQ455" s="34"/>
      <c r="AR455" s="34"/>
      <c r="AS455" s="34"/>
      <c r="AT455" s="34"/>
      <c r="AU455" s="34"/>
      <c r="AV455" s="34"/>
      <c r="AW455" s="34"/>
      <c r="AX455" s="34"/>
      <c r="AY455" s="34"/>
      <c r="AZ455" s="34"/>
      <c r="BA455" s="34"/>
      <c r="BB455" s="34"/>
      <c r="BC455" s="34"/>
      <c r="BD455" s="34"/>
      <c r="BE455" s="34"/>
      <c r="BF455" s="34"/>
      <c r="BG455" s="34"/>
      <c r="BH455" s="34"/>
      <c r="BI455" s="34"/>
      <c r="BJ455" s="34"/>
      <c r="BK455" s="34"/>
      <c r="BL455" s="34"/>
      <c r="BM455" s="34"/>
      <c r="BN455" s="34"/>
    </row>
    <row r="456" spans="1:66" s="1" customFormat="1" ht="24.75" customHeight="1" x14ac:dyDescent="0.5">
      <c r="A456" s="46" t="s">
        <v>604</v>
      </c>
      <c r="B456" s="46" t="s">
        <v>4</v>
      </c>
      <c r="C456" s="57"/>
      <c r="D456" s="58">
        <v>456</v>
      </c>
      <c r="E456" s="18" t="str">
        <f t="shared" si="15"/>
        <v>DIM_Coverage_Types+</v>
      </c>
      <c r="F456" s="44" t="str">
        <f>IF(AND(G200=""),"","X")</f>
        <v>X</v>
      </c>
      <c r="G456" s="30" t="s">
        <v>784</v>
      </c>
      <c r="H456" s="9" t="s">
        <v>7</v>
      </c>
      <c r="I456" s="7"/>
      <c r="J456" s="7" t="s">
        <v>663</v>
      </c>
      <c r="K456" s="7"/>
      <c r="L456" s="7"/>
      <c r="M456" s="34"/>
      <c r="N456" s="34"/>
      <c r="O456" s="34"/>
      <c r="P456" s="34"/>
      <c r="Q456" s="34"/>
      <c r="R456" s="34"/>
      <c r="S456" s="34"/>
      <c r="T456" s="34"/>
      <c r="U456" s="34"/>
      <c r="V456" s="34"/>
      <c r="W456" s="34"/>
      <c r="X456" s="34"/>
      <c r="Y456" s="34"/>
      <c r="Z456" s="34"/>
      <c r="AA456" s="34"/>
      <c r="AB456" s="34"/>
      <c r="AC456" s="34"/>
      <c r="AD456" s="34"/>
      <c r="AE456" s="34"/>
      <c r="AF456" s="34"/>
      <c r="AG456" s="34"/>
      <c r="AH456" s="34"/>
      <c r="AI456" s="34"/>
      <c r="AJ456" s="34"/>
      <c r="AK456" s="34"/>
      <c r="AL456" s="34"/>
      <c r="AM456" s="34"/>
      <c r="AN456" s="34"/>
      <c r="AO456" s="34"/>
      <c r="AP456" s="34"/>
      <c r="AQ456" s="34"/>
      <c r="AR456" s="34"/>
      <c r="AS456" s="34"/>
      <c r="AT456" s="34"/>
      <c r="AU456" s="34"/>
      <c r="AV456" s="34"/>
      <c r="AW456" s="34"/>
      <c r="AX456" s="34"/>
      <c r="AY456" s="34"/>
      <c r="AZ456" s="34"/>
      <c r="BA456" s="34"/>
      <c r="BB456" s="34"/>
      <c r="BC456" s="34"/>
      <c r="BD456" s="34"/>
      <c r="BE456" s="34"/>
      <c r="BF456" s="34"/>
      <c r="BG456" s="34"/>
      <c r="BH456" s="34"/>
      <c r="BI456" s="34"/>
      <c r="BJ456" s="34"/>
      <c r="BK456" s="34"/>
      <c r="BL456" s="34"/>
      <c r="BM456" s="34"/>
      <c r="BN456" s="34"/>
    </row>
    <row r="457" spans="1:66" ht="24.75" x14ac:dyDescent="0.5">
      <c r="A457" s="46" t="s">
        <v>605</v>
      </c>
      <c r="B457" s="46" t="s">
        <v>4</v>
      </c>
      <c r="C457" s="57"/>
      <c r="D457" s="58">
        <v>457</v>
      </c>
      <c r="E457" s="18" t="str">
        <f t="shared" si="15"/>
        <v>DIM_Market_Categories+</v>
      </c>
      <c r="F457" s="44" t="str">
        <f>IF(AND(G205=""),"","X")</f>
        <v>X</v>
      </c>
      <c r="G457" s="30" t="s">
        <v>784</v>
      </c>
      <c r="H457" s="9" t="s">
        <v>7</v>
      </c>
      <c r="I457" s="7"/>
      <c r="J457" s="7" t="s">
        <v>664</v>
      </c>
      <c r="K457" s="7"/>
      <c r="L457" s="7"/>
    </row>
    <row r="458" spans="1:66" ht="24.75" x14ac:dyDescent="0.5">
      <c r="A458" s="46" t="s">
        <v>607</v>
      </c>
      <c r="B458" s="46" t="s">
        <v>4</v>
      </c>
      <c r="C458" s="57"/>
      <c r="D458" s="58">
        <v>458</v>
      </c>
      <c r="E458" s="18" t="str">
        <f t="shared" si="15"/>
        <v>DIM_Relationship_Codes+</v>
      </c>
      <c r="F458" s="44" t="str">
        <f>IF(AND(G235="",G255=""),"","X")</f>
        <v>X</v>
      </c>
      <c r="G458" s="30" t="s">
        <v>784</v>
      </c>
      <c r="H458" s="9" t="s">
        <v>7</v>
      </c>
      <c r="I458" s="7"/>
      <c r="J458" s="7" t="s">
        <v>665</v>
      </c>
      <c r="K458" s="7"/>
      <c r="L458" s="7"/>
    </row>
    <row r="459" spans="1:66" ht="24.75" x14ac:dyDescent="0.5">
      <c r="A459" s="46" t="s">
        <v>606</v>
      </c>
      <c r="B459" s="46" t="s">
        <v>4</v>
      </c>
      <c r="C459" s="57"/>
      <c r="D459" s="58">
        <v>459</v>
      </c>
      <c r="E459" s="18" t="str">
        <f t="shared" si="15"/>
        <v>DIM_Urban_Rural_Frontier+</v>
      </c>
      <c r="F459" s="44" t="str">
        <f>IF(AND(G181=""),"","X")</f>
        <v>X</v>
      </c>
      <c r="G459" s="30" t="s">
        <v>784</v>
      </c>
      <c r="H459" s="9" t="s">
        <v>7</v>
      </c>
      <c r="I459" s="7"/>
      <c r="J459" s="7" t="s">
        <v>666</v>
      </c>
      <c r="K459" s="7"/>
      <c r="L459" s="7"/>
    </row>
    <row r="460" spans="1:66" ht="21.95" customHeight="1" x14ac:dyDescent="0.5">
      <c r="A460" s="46" t="s">
        <v>781</v>
      </c>
      <c r="B460" s="46" t="s">
        <v>4</v>
      </c>
      <c r="C460" s="57"/>
      <c r="D460" s="58">
        <v>460</v>
      </c>
      <c r="E460" s="18" t="str">
        <f t="shared" si="15"/>
        <v>DIM_Dx_Type+</v>
      </c>
      <c r="F460" s="44" t="str">
        <f>IF(AND(G182=""),"","X")</f>
        <v>X</v>
      </c>
      <c r="G460" s="30" t="s">
        <v>784</v>
      </c>
      <c r="H460" s="9" t="s">
        <v>7</v>
      </c>
      <c r="I460" s="7"/>
      <c r="J460" s="7" t="s">
        <v>783</v>
      </c>
      <c r="K460" s="7"/>
      <c r="L460" s="7"/>
    </row>
    <row r="463" spans="1:66" s="62" customFormat="1" ht="24.75" x14ac:dyDescent="0.5">
      <c r="A463" s="64"/>
      <c r="B463" s="64"/>
      <c r="C463" s="61"/>
      <c r="D463" s="63"/>
      <c r="E463" s="65"/>
      <c r="F463" s="66"/>
      <c r="G463" s="67"/>
      <c r="H463" s="68"/>
      <c r="I463" s="61"/>
      <c r="J463" s="61"/>
      <c r="K463" s="61"/>
      <c r="L463" s="61"/>
    </row>
    <row r="464" spans="1:66" s="62" customFormat="1" ht="24.75" x14ac:dyDescent="0.5">
      <c r="A464" s="64"/>
      <c r="B464" s="64"/>
      <c r="C464" s="61"/>
      <c r="D464" s="63"/>
      <c r="E464" s="65"/>
      <c r="F464" s="66"/>
      <c r="G464" s="67"/>
      <c r="H464" s="68"/>
      <c r="I464" s="61"/>
      <c r="J464" s="61"/>
      <c r="K464" s="61"/>
      <c r="L464" s="61"/>
    </row>
    <row r="465" spans="1:12" s="62" customFormat="1" x14ac:dyDescent="0.25">
      <c r="A465" s="64"/>
      <c r="B465" s="61"/>
      <c r="C465" s="61"/>
      <c r="D465" s="63"/>
      <c r="E465" s="61"/>
      <c r="F465" s="61"/>
      <c r="G465" s="69"/>
      <c r="I465" s="61"/>
      <c r="J465" s="61"/>
      <c r="K465" s="61"/>
      <c r="L465" s="61"/>
    </row>
    <row r="466" spans="1:12" s="62" customFormat="1" x14ac:dyDescent="0.25">
      <c r="A466" s="64"/>
      <c r="B466" s="61"/>
      <c r="C466" s="61"/>
      <c r="D466" s="63"/>
      <c r="E466" s="61"/>
      <c r="F466" s="61"/>
      <c r="G466" s="69"/>
      <c r="I466" s="61"/>
      <c r="J466" s="61"/>
      <c r="K466" s="61"/>
      <c r="L466" s="61"/>
    </row>
    <row r="467" spans="1:12" s="62" customFormat="1" x14ac:dyDescent="0.25">
      <c r="A467" s="64"/>
      <c r="B467" s="61"/>
      <c r="C467" s="61"/>
      <c r="D467" s="63"/>
      <c r="E467" s="61"/>
      <c r="F467" s="61"/>
      <c r="G467" s="69"/>
      <c r="I467" s="61"/>
      <c r="J467" s="61"/>
      <c r="K467" s="61"/>
      <c r="L467" s="61"/>
    </row>
    <row r="468" spans="1:12" s="62" customFormat="1" x14ac:dyDescent="0.25">
      <c r="A468" s="61"/>
      <c r="B468" s="61"/>
      <c r="C468" s="61"/>
      <c r="D468" s="63"/>
      <c r="E468" s="61"/>
      <c r="F468" s="61"/>
      <c r="G468" s="69"/>
      <c r="I468" s="61"/>
      <c r="J468" s="61"/>
      <c r="K468" s="61"/>
      <c r="L468" s="61"/>
    </row>
    <row r="469" spans="1:12" s="62" customFormat="1" x14ac:dyDescent="0.25">
      <c r="A469" s="61"/>
      <c r="B469" s="61"/>
      <c r="C469" s="61"/>
      <c r="D469" s="63"/>
      <c r="E469" s="61"/>
      <c r="F469" s="61"/>
      <c r="G469" s="69"/>
      <c r="I469" s="61"/>
      <c r="J469" s="61"/>
      <c r="K469" s="61"/>
      <c r="L469" s="61"/>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13" sqref="G8:G13"/>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7" width="32.140625" customWidth="1"/>
    <col min="8" max="8" width="32.140625" style="26" customWidth="1"/>
    <col min="9" max="9" width="115.7109375" customWidth="1"/>
    <col min="10" max="11" width="12.42578125" customWidth="1"/>
  </cols>
  <sheetData>
    <row r="1" spans="1:11" s="21" customFormat="1" ht="69" thickBot="1" x14ac:dyDescent="1.25">
      <c r="A1" s="71" t="s">
        <v>780</v>
      </c>
      <c r="B1" s="70"/>
      <c r="C1" s="70"/>
      <c r="D1" s="70"/>
      <c r="E1" s="70"/>
      <c r="F1" s="70"/>
      <c r="G1" s="70"/>
      <c r="H1" s="70"/>
      <c r="I1" s="70"/>
      <c r="J1" s="70"/>
      <c r="K1" s="70"/>
    </row>
    <row r="2" spans="1:11" ht="53.85" customHeight="1" thickBot="1" x14ac:dyDescent="0.55000000000000004">
      <c r="A2" s="2" t="s">
        <v>536</v>
      </c>
      <c r="B2" s="6" t="s">
        <v>0</v>
      </c>
      <c r="C2" s="6" t="s">
        <v>1</v>
      </c>
      <c r="D2" s="6" t="s">
        <v>257</v>
      </c>
      <c r="E2" s="2" t="s">
        <v>534</v>
      </c>
      <c r="F2" s="24" t="s">
        <v>560</v>
      </c>
      <c r="G2" s="8" t="s">
        <v>537</v>
      </c>
      <c r="H2" s="28" t="s">
        <v>190</v>
      </c>
      <c r="I2" s="2" t="s">
        <v>530</v>
      </c>
      <c r="J2" s="2" t="s">
        <v>3</v>
      </c>
      <c r="K2" s="12" t="s">
        <v>247</v>
      </c>
    </row>
    <row r="3" spans="1:11" ht="25.5" thickBot="1" x14ac:dyDescent="0.55000000000000004">
      <c r="A3" s="15" t="s">
        <v>535</v>
      </c>
      <c r="B3" s="15" t="s">
        <v>542</v>
      </c>
      <c r="C3" s="15" t="s">
        <v>11</v>
      </c>
      <c r="D3" s="16" t="s">
        <v>19</v>
      </c>
      <c r="E3" s="18" t="str">
        <f>B3&amp;"+"&amp;D3</f>
        <v>Diagnosis_Related_Groups_DRG+Claim_ID</v>
      </c>
      <c r="F3" s="44" t="str">
        <f t="array" ref="F3">IF(AND($G$3:$G$13=""),"","X")</f>
        <v>X</v>
      </c>
      <c r="G3" s="30" t="s">
        <v>784</v>
      </c>
      <c r="H3" s="9" t="s">
        <v>7</v>
      </c>
      <c r="I3" s="17" t="s">
        <v>428</v>
      </c>
      <c r="J3" s="7" t="s">
        <v>245</v>
      </c>
      <c r="K3" s="7">
        <v>19</v>
      </c>
    </row>
    <row r="4" spans="1:11" ht="24.75" x14ac:dyDescent="0.5">
      <c r="A4" s="3" t="s">
        <v>535</v>
      </c>
      <c r="B4" s="3" t="s">
        <v>542</v>
      </c>
      <c r="C4" s="15" t="s">
        <v>4</v>
      </c>
      <c r="D4" s="16" t="s">
        <v>298</v>
      </c>
      <c r="E4" s="18" t="str">
        <f t="shared" ref="E4:E13" si="0">B4&amp;"+"&amp;D4</f>
        <v>Diagnosis_Related_Groups_DRG+MS_MDC_Cd</v>
      </c>
      <c r="F4" s="23"/>
      <c r="G4" s="30" t="s">
        <v>784</v>
      </c>
      <c r="H4" s="9" t="s">
        <v>7</v>
      </c>
      <c r="I4" s="17" t="s">
        <v>429</v>
      </c>
      <c r="J4" s="20" t="s">
        <v>244</v>
      </c>
      <c r="K4" s="20">
        <v>2</v>
      </c>
    </row>
    <row r="5" spans="1:11" ht="24.75" x14ac:dyDescent="0.5">
      <c r="A5" s="3" t="s">
        <v>535</v>
      </c>
      <c r="B5" s="3" t="s">
        <v>542</v>
      </c>
      <c r="C5" s="4" t="s">
        <v>4</v>
      </c>
      <c r="D5" s="16" t="s">
        <v>299</v>
      </c>
      <c r="E5" s="18" t="str">
        <f t="shared" si="0"/>
        <v>Diagnosis_Related_Groups_DRG+MSDRG_Cd</v>
      </c>
      <c r="F5" s="23"/>
      <c r="G5" s="30" t="s">
        <v>784</v>
      </c>
      <c r="H5" s="9" t="s">
        <v>7</v>
      </c>
      <c r="I5" s="17" t="s">
        <v>430</v>
      </c>
      <c r="J5" s="20" t="s">
        <v>244</v>
      </c>
      <c r="K5" s="20">
        <v>3</v>
      </c>
    </row>
    <row r="6" spans="1:11" s="26" customFormat="1" ht="24.75" x14ac:dyDescent="0.5">
      <c r="A6" s="3" t="s">
        <v>535</v>
      </c>
      <c r="B6" s="3" t="s">
        <v>542</v>
      </c>
      <c r="C6" s="4" t="s">
        <v>4</v>
      </c>
      <c r="D6" s="16" t="s">
        <v>774</v>
      </c>
      <c r="E6" s="18" t="str">
        <f t="shared" si="0"/>
        <v>Diagnosis_Related_Groups_DRG+MSDRG_Version</v>
      </c>
      <c r="F6" s="23"/>
      <c r="G6" s="30" t="s">
        <v>784</v>
      </c>
      <c r="H6" s="9" t="s">
        <v>7</v>
      </c>
      <c r="I6" s="17" t="s">
        <v>775</v>
      </c>
      <c r="J6" s="20" t="s">
        <v>244</v>
      </c>
      <c r="K6" s="20">
        <v>3</v>
      </c>
    </row>
    <row r="7" spans="1:11" ht="24.75" x14ac:dyDescent="0.5">
      <c r="A7" s="3" t="s">
        <v>535</v>
      </c>
      <c r="B7" s="3" t="s">
        <v>542</v>
      </c>
      <c r="C7" s="4" t="s">
        <v>4</v>
      </c>
      <c r="D7" s="16" t="s">
        <v>538</v>
      </c>
      <c r="E7" s="18" t="str">
        <f t="shared" si="0"/>
        <v>Diagnosis_Related_Groups_DRG+Service_Cd</v>
      </c>
      <c r="F7" s="23"/>
      <c r="G7" s="30" t="s">
        <v>784</v>
      </c>
      <c r="H7" s="9" t="s">
        <v>7</v>
      </c>
      <c r="I7" s="17" t="s">
        <v>561</v>
      </c>
      <c r="J7" s="20" t="s">
        <v>244</v>
      </c>
      <c r="K7" s="20">
        <v>10</v>
      </c>
    </row>
    <row r="8" spans="1:11" ht="24.75" x14ac:dyDescent="0.5">
      <c r="A8" s="3" t="s">
        <v>535</v>
      </c>
      <c r="B8" s="3" t="s">
        <v>542</v>
      </c>
      <c r="C8" s="4" t="s">
        <v>4</v>
      </c>
      <c r="D8" s="16" t="s">
        <v>546</v>
      </c>
      <c r="E8" s="18" t="str">
        <f t="shared" si="0"/>
        <v>Diagnosis_Related_Groups_DRG+APRDRG_Version</v>
      </c>
      <c r="F8" s="23"/>
      <c r="G8" s="30"/>
      <c r="H8" s="9" t="s">
        <v>7</v>
      </c>
      <c r="I8" s="17" t="s">
        <v>431</v>
      </c>
      <c r="J8" s="20" t="s">
        <v>244</v>
      </c>
      <c r="K8" s="20">
        <v>3</v>
      </c>
    </row>
    <row r="9" spans="1:11" ht="24.75" x14ac:dyDescent="0.5">
      <c r="A9" s="3" t="s">
        <v>535</v>
      </c>
      <c r="B9" s="3" t="s">
        <v>542</v>
      </c>
      <c r="C9" s="4" t="s">
        <v>4</v>
      </c>
      <c r="D9" s="16" t="s">
        <v>539</v>
      </c>
      <c r="E9" s="18" t="str">
        <f t="shared" si="0"/>
        <v>Diagnosis_Related_Groups_DRG+APRDRG_CD</v>
      </c>
      <c r="F9" s="23"/>
      <c r="G9" s="30"/>
      <c r="H9" s="9" t="s">
        <v>7</v>
      </c>
      <c r="I9" s="17" t="s">
        <v>432</v>
      </c>
      <c r="J9" s="20" t="s">
        <v>244</v>
      </c>
      <c r="K9" s="20">
        <v>3</v>
      </c>
    </row>
    <row r="10" spans="1:11" ht="24.75" x14ac:dyDescent="0.5">
      <c r="A10" s="3" t="s">
        <v>535</v>
      </c>
      <c r="B10" s="3" t="s">
        <v>542</v>
      </c>
      <c r="C10" s="4" t="s">
        <v>4</v>
      </c>
      <c r="D10" s="16" t="s">
        <v>540</v>
      </c>
      <c r="E10" s="18" t="str">
        <f t="shared" si="0"/>
        <v>Diagnosis_Related_Groups_DRG+APR_MDC_CD</v>
      </c>
      <c r="F10" s="23"/>
      <c r="G10" s="30"/>
      <c r="H10" s="9" t="s">
        <v>7</v>
      </c>
      <c r="I10" s="17" t="s">
        <v>433</v>
      </c>
      <c r="J10" s="20" t="s">
        <v>244</v>
      </c>
      <c r="K10" s="20">
        <v>2</v>
      </c>
    </row>
    <row r="11" spans="1:11" ht="24.75" x14ac:dyDescent="0.5">
      <c r="A11" s="3" t="s">
        <v>535</v>
      </c>
      <c r="B11" s="3" t="s">
        <v>542</v>
      </c>
      <c r="C11" s="4" t="s">
        <v>4</v>
      </c>
      <c r="D11" s="16" t="s">
        <v>300</v>
      </c>
      <c r="E11" s="18" t="str">
        <f t="shared" si="0"/>
        <v>Diagnosis_Related_Groups_DRG+APR_Medical_Surgical_Drg_Flag</v>
      </c>
      <c r="F11" s="23"/>
      <c r="G11" s="30"/>
      <c r="H11" s="9" t="s">
        <v>7</v>
      </c>
      <c r="I11" s="17" t="s">
        <v>434</v>
      </c>
      <c r="J11" s="20" t="s">
        <v>244</v>
      </c>
      <c r="K11" s="20">
        <v>1</v>
      </c>
    </row>
    <row r="12" spans="1:11" ht="24.75" x14ac:dyDescent="0.5">
      <c r="A12" s="3" t="s">
        <v>535</v>
      </c>
      <c r="B12" s="3" t="s">
        <v>542</v>
      </c>
      <c r="C12" s="4" t="s">
        <v>4</v>
      </c>
      <c r="D12" s="16" t="s">
        <v>541</v>
      </c>
      <c r="E12" s="18" t="str">
        <f t="shared" si="0"/>
        <v>Diagnosis_Related_Groups_DRG+APR_Severity</v>
      </c>
      <c r="F12" s="23"/>
      <c r="G12" s="30"/>
      <c r="H12" s="9" t="s">
        <v>7</v>
      </c>
      <c r="I12" s="17" t="s">
        <v>435</v>
      </c>
      <c r="J12" s="20" t="s">
        <v>244</v>
      </c>
      <c r="K12" s="20">
        <v>1</v>
      </c>
    </row>
    <row r="13" spans="1:11" ht="24.75" x14ac:dyDescent="0.5">
      <c r="A13" s="22" t="s">
        <v>535</v>
      </c>
      <c r="B13" s="22" t="s">
        <v>542</v>
      </c>
      <c r="C13" s="22" t="s">
        <v>4</v>
      </c>
      <c r="D13" s="16" t="s">
        <v>547</v>
      </c>
      <c r="E13" s="18" t="str">
        <f t="shared" si="0"/>
        <v>Diagnosis_Related_Groups_DRG+APR_Risk_Of_Mortality</v>
      </c>
      <c r="F13" s="23"/>
      <c r="G13" s="30"/>
      <c r="H13" s="9" t="s">
        <v>7</v>
      </c>
      <c r="I13" s="17" t="s">
        <v>436</v>
      </c>
      <c r="J13" s="20" t="s">
        <v>244</v>
      </c>
      <c r="K13" s="20">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abSelected="1" zoomScale="70" zoomScaleNormal="70" workbookViewId="0">
      <selection activeCell="C7" sqref="C7:D7"/>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72" t="s">
        <v>778</v>
      </c>
      <c r="B1" s="73"/>
      <c r="C1" s="73"/>
      <c r="D1" s="73"/>
    </row>
    <row r="2" spans="1:5" ht="58.5" x14ac:dyDescent="0.4">
      <c r="A2" s="79" t="s">
        <v>557</v>
      </c>
      <c r="B2" s="49" t="s">
        <v>760</v>
      </c>
      <c r="C2" s="82" t="s">
        <v>789</v>
      </c>
      <c r="D2" s="83"/>
    </row>
    <row r="3" spans="1:5" ht="39" x14ac:dyDescent="0.4">
      <c r="A3" s="80"/>
      <c r="B3" s="49" t="s">
        <v>755</v>
      </c>
      <c r="C3" s="82"/>
      <c r="D3" s="83"/>
      <c r="E3" s="37"/>
    </row>
    <row r="4" spans="1:5" ht="39" x14ac:dyDescent="0.4">
      <c r="A4" s="80"/>
      <c r="B4" s="49" t="s">
        <v>756</v>
      </c>
      <c r="C4" s="74"/>
      <c r="D4" s="75"/>
      <c r="E4" s="37"/>
    </row>
    <row r="5" spans="1:5" ht="39" x14ac:dyDescent="0.4">
      <c r="A5" s="80"/>
      <c r="B5" s="49" t="s">
        <v>757</v>
      </c>
      <c r="C5" s="74"/>
      <c r="D5" s="75"/>
      <c r="E5" s="37"/>
    </row>
    <row r="6" spans="1:5" ht="39" x14ac:dyDescent="0.4">
      <c r="A6" s="80"/>
      <c r="B6" s="49" t="s">
        <v>758</v>
      </c>
      <c r="C6" s="74"/>
      <c r="D6" s="75"/>
      <c r="E6" s="37"/>
    </row>
    <row r="7" spans="1:5" ht="39.75" thickBot="1" x14ac:dyDescent="0.45">
      <c r="A7" s="81"/>
      <c r="B7" s="49" t="s">
        <v>759</v>
      </c>
      <c r="C7" s="84" t="s">
        <v>790</v>
      </c>
      <c r="D7" s="85"/>
    </row>
    <row r="8" spans="1:5" ht="25.5" thickBot="1" x14ac:dyDescent="0.55000000000000004">
      <c r="A8" s="86" t="s">
        <v>621</v>
      </c>
      <c r="B8" s="88" t="s">
        <v>191</v>
      </c>
      <c r="C8" s="39" t="s">
        <v>622</v>
      </c>
      <c r="D8" s="39" t="s">
        <v>633</v>
      </c>
    </row>
    <row r="9" spans="1:5" ht="48" thickBot="1" x14ac:dyDescent="0.3">
      <c r="A9" s="87"/>
      <c r="B9" s="89"/>
      <c r="C9" s="53" t="s">
        <v>754</v>
      </c>
      <c r="D9" s="54" t="s">
        <v>632</v>
      </c>
    </row>
    <row r="10" spans="1:5" ht="25.5" thickBot="1" x14ac:dyDescent="0.55000000000000004">
      <c r="A10" s="77" t="s">
        <v>519</v>
      </c>
      <c r="B10" s="78"/>
      <c r="C10" s="10" t="s">
        <v>623</v>
      </c>
      <c r="D10" s="10" t="s">
        <v>623</v>
      </c>
    </row>
    <row r="11" spans="1:5" ht="31.5" x14ac:dyDescent="0.25">
      <c r="A11" s="50" t="s">
        <v>199</v>
      </c>
      <c r="B11" s="51" t="s">
        <v>777</v>
      </c>
      <c r="C11" s="13" t="s">
        <v>788</v>
      </c>
      <c r="D11" s="13"/>
    </row>
    <row r="12" spans="1:5" ht="31.5" x14ac:dyDescent="0.25">
      <c r="A12" s="52" t="s">
        <v>520</v>
      </c>
      <c r="B12" s="51" t="s">
        <v>559</v>
      </c>
      <c r="C12" s="13" t="s">
        <v>787</v>
      </c>
      <c r="D12" s="13"/>
    </row>
    <row r="13" spans="1:5" ht="16.5" thickBot="1" x14ac:dyDescent="0.3">
      <c r="A13" s="52" t="s">
        <v>548</v>
      </c>
      <c r="B13" s="51" t="s">
        <v>558</v>
      </c>
      <c r="C13" s="13"/>
      <c r="D13" s="19"/>
    </row>
    <row r="14" spans="1:5" ht="25.5" thickBot="1" x14ac:dyDescent="0.55000000000000004">
      <c r="A14" s="77" t="s">
        <v>624</v>
      </c>
      <c r="B14" s="78"/>
      <c r="C14" s="11" t="s">
        <v>634</v>
      </c>
      <c r="D14" s="11" t="s">
        <v>634</v>
      </c>
    </row>
    <row r="15" spans="1:5" ht="31.5" x14ac:dyDescent="0.25">
      <c r="A15" s="55" t="s">
        <v>203</v>
      </c>
      <c r="B15" s="56" t="s">
        <v>204</v>
      </c>
      <c r="C15" s="14"/>
      <c r="D15" s="14"/>
    </row>
    <row r="16" spans="1:5" ht="15.75" x14ac:dyDescent="0.25">
      <c r="A16" s="50" t="s">
        <v>517</v>
      </c>
      <c r="B16" s="51" t="s">
        <v>544</v>
      </c>
      <c r="C16" s="13" t="s">
        <v>544</v>
      </c>
      <c r="D16" s="13"/>
    </row>
    <row r="17" spans="1:4" ht="15.75" x14ac:dyDescent="0.25">
      <c r="A17" s="50" t="s">
        <v>625</v>
      </c>
      <c r="B17" s="51" t="s">
        <v>626</v>
      </c>
      <c r="C17" s="13"/>
      <c r="D17" s="13"/>
    </row>
    <row r="18" spans="1:4" ht="31.5" x14ac:dyDescent="0.25">
      <c r="A18" s="50" t="s">
        <v>200</v>
      </c>
      <c r="B18" s="51" t="s">
        <v>201</v>
      </c>
      <c r="C18" s="13"/>
      <c r="D18" s="13"/>
    </row>
    <row r="19" spans="1:4" ht="15.75" x14ac:dyDescent="0.25">
      <c r="A19" s="50" t="s">
        <v>521</v>
      </c>
      <c r="B19" s="51" t="s">
        <v>526</v>
      </c>
      <c r="C19" s="13"/>
      <c r="D19" s="13"/>
    </row>
    <row r="20" spans="1:4" ht="15.75" x14ac:dyDescent="0.25">
      <c r="A20" s="50" t="s">
        <v>522</v>
      </c>
      <c r="B20" s="51" t="s">
        <v>527</v>
      </c>
      <c r="C20" s="13"/>
      <c r="D20" s="13"/>
    </row>
    <row r="21" spans="1:4" ht="15.75" x14ac:dyDescent="0.25">
      <c r="A21" s="50" t="s">
        <v>625</v>
      </c>
      <c r="B21" s="51" t="s">
        <v>627</v>
      </c>
      <c r="C21" s="13"/>
      <c r="D21" s="13"/>
    </row>
    <row r="22" spans="1:4" ht="31.5" x14ac:dyDescent="0.25">
      <c r="A22" s="50" t="s">
        <v>202</v>
      </c>
      <c r="B22" s="51" t="s">
        <v>518</v>
      </c>
      <c r="C22" s="13"/>
      <c r="D22" s="13"/>
    </row>
    <row r="23" spans="1:4" ht="15.75" x14ac:dyDescent="0.25">
      <c r="A23" s="50" t="s">
        <v>523</v>
      </c>
      <c r="B23" s="51" t="s">
        <v>528</v>
      </c>
      <c r="C23" s="13"/>
      <c r="D23" s="13"/>
    </row>
    <row r="24" spans="1:4" ht="15.75" x14ac:dyDescent="0.25">
      <c r="A24" s="50" t="s">
        <v>524</v>
      </c>
      <c r="B24" s="51" t="s">
        <v>529</v>
      </c>
      <c r="C24" s="13"/>
      <c r="D24" s="13"/>
    </row>
    <row r="25" spans="1:4" ht="78.75" x14ac:dyDescent="0.25">
      <c r="A25" s="50" t="s">
        <v>196</v>
      </c>
      <c r="B25" s="60" t="s">
        <v>543</v>
      </c>
      <c r="C25" s="13" t="s">
        <v>785</v>
      </c>
      <c r="D25" s="13"/>
    </row>
    <row r="26" spans="1:4" ht="31.5" x14ac:dyDescent="0.25">
      <c r="A26" s="50" t="s">
        <v>192</v>
      </c>
      <c r="B26" s="51" t="s">
        <v>193</v>
      </c>
      <c r="C26" s="13"/>
      <c r="D26" s="13"/>
    </row>
    <row r="27" spans="1:4" ht="31.5" x14ac:dyDescent="0.25">
      <c r="A27" s="50" t="s">
        <v>194</v>
      </c>
      <c r="B27" s="51" t="s">
        <v>195</v>
      </c>
      <c r="C27" s="13"/>
      <c r="D27" s="13"/>
    </row>
    <row r="28" spans="1:4" ht="31.5" x14ac:dyDescent="0.25">
      <c r="A28" s="50" t="s">
        <v>197</v>
      </c>
      <c r="B28" s="51" t="s">
        <v>198</v>
      </c>
      <c r="C28" s="13"/>
      <c r="D28" s="13"/>
    </row>
    <row r="29" spans="1:4" ht="31.5" x14ac:dyDescent="0.25">
      <c r="A29" s="50" t="s">
        <v>525</v>
      </c>
      <c r="B29" s="51" t="s">
        <v>779</v>
      </c>
      <c r="C29" s="13"/>
      <c r="D29" s="13"/>
    </row>
    <row r="30" spans="1:4" ht="47.25" x14ac:dyDescent="0.25">
      <c r="A30" s="50" t="s">
        <v>752</v>
      </c>
      <c r="B30" s="51" t="s">
        <v>753</v>
      </c>
      <c r="C30" s="13"/>
      <c r="D30" s="13"/>
    </row>
    <row r="31" spans="1:4" ht="15.75" x14ac:dyDescent="0.25">
      <c r="A31" s="50" t="s">
        <v>4</v>
      </c>
      <c r="B31" s="51"/>
      <c r="C31" s="13"/>
      <c r="D31" s="13"/>
    </row>
    <row r="32" spans="1:4" x14ac:dyDescent="0.25">
      <c r="A32" s="76"/>
      <c r="B32" s="76"/>
      <c r="C32" s="76"/>
      <c r="D32" s="76"/>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topLeftCell="A11" workbookViewId="0">
      <selection activeCell="A6" sqref="A6"/>
    </sheetView>
  </sheetViews>
  <sheetFormatPr defaultColWidth="11.42578125" defaultRowHeight="15" x14ac:dyDescent="0.25"/>
  <cols>
    <col min="1" max="16384" width="11.42578125" style="26"/>
  </cols>
  <sheetData>
    <row r="1" spans="1:1" x14ac:dyDescent="0.25">
      <c r="A1" s="38" t="s">
        <v>776</v>
      </c>
    </row>
    <row r="2" spans="1:1" x14ac:dyDescent="0.25">
      <c r="A2" s="38" t="s">
        <v>612</v>
      </c>
    </row>
    <row r="3" spans="1:1" x14ac:dyDescent="0.25">
      <c r="A3" s="26" t="s">
        <v>613</v>
      </c>
    </row>
    <row r="4" spans="1:1" x14ac:dyDescent="0.25">
      <c r="A4" s="26" t="s">
        <v>614</v>
      </c>
    </row>
    <row r="5" spans="1:1" x14ac:dyDescent="0.25">
      <c r="A5" s="26" t="s">
        <v>615</v>
      </c>
    </row>
    <row r="7" spans="1:1" x14ac:dyDescent="0.25">
      <c r="A7" s="38" t="s">
        <v>616</v>
      </c>
    </row>
    <row r="8" spans="1:1" x14ac:dyDescent="0.25">
      <c r="A8" s="26" t="s">
        <v>611</v>
      </c>
    </row>
    <row r="10" spans="1:1" x14ac:dyDescent="0.25">
      <c r="A10" s="38" t="s">
        <v>617</v>
      </c>
    </row>
    <row r="11" spans="1:1" x14ac:dyDescent="0.25">
      <c r="A11" s="26" t="s">
        <v>618</v>
      </c>
    </row>
    <row r="12" spans="1:1" x14ac:dyDescent="0.25">
      <c r="A12" s="26" t="s">
        <v>619</v>
      </c>
    </row>
    <row r="13" spans="1:1" x14ac:dyDescent="0.25">
      <c r="A13" s="26" t="s">
        <v>620</v>
      </c>
    </row>
    <row r="15" spans="1:1" x14ac:dyDescent="0.25">
      <c r="A15" s="38" t="s">
        <v>628</v>
      </c>
    </row>
    <row r="16" spans="1:1" x14ac:dyDescent="0.25">
      <c r="A16" s="26" t="s">
        <v>629</v>
      </c>
    </row>
    <row r="18" spans="1:1" x14ac:dyDescent="0.25">
      <c r="A18" s="38" t="s">
        <v>517</v>
      </c>
    </row>
    <row r="19" spans="1:1" x14ac:dyDescent="0.25">
      <c r="A19" s="26" t="s">
        <v>630</v>
      </c>
    </row>
    <row r="21" spans="1:1" x14ac:dyDescent="0.25">
      <c r="A21" s="38" t="s">
        <v>196</v>
      </c>
    </row>
    <row r="22" spans="1:1" x14ac:dyDescent="0.25">
      <c r="A22" s="26" t="s">
        <v>631</v>
      </c>
    </row>
    <row r="24" spans="1:1" x14ac:dyDescent="0.25">
      <c r="A24" s="38" t="s">
        <v>635</v>
      </c>
    </row>
    <row r="25" spans="1:1" x14ac:dyDescent="0.25">
      <c r="A25" s="40" t="s">
        <v>636</v>
      </c>
    </row>
    <row r="26" spans="1:1" x14ac:dyDescent="0.25">
      <c r="A26" s="41" t="s">
        <v>637</v>
      </c>
    </row>
    <row r="27" spans="1:1" x14ac:dyDescent="0.25">
      <c r="A27" s="41" t="s">
        <v>638</v>
      </c>
    </row>
    <row r="28" spans="1:1" x14ac:dyDescent="0.25">
      <c r="A28" s="41" t="s">
        <v>639</v>
      </c>
    </row>
    <row r="29" spans="1:1" x14ac:dyDescent="0.25">
      <c r="A29" s="41" t="s">
        <v>640</v>
      </c>
    </row>
    <row r="30" spans="1:1" x14ac:dyDescent="0.25">
      <c r="A30" s="41" t="s">
        <v>641</v>
      </c>
    </row>
    <row r="31" spans="1:1" x14ac:dyDescent="0.25">
      <c r="A31" s="41" t="s">
        <v>642</v>
      </c>
    </row>
    <row r="32" spans="1:1" x14ac:dyDescent="0.25">
      <c r="A32" s="40" t="s">
        <v>643</v>
      </c>
    </row>
    <row r="33" spans="1:1" x14ac:dyDescent="0.25">
      <c r="A33" s="42" t="s">
        <v>644</v>
      </c>
    </row>
    <row r="34" spans="1:1" x14ac:dyDescent="0.25">
      <c r="A34" s="40" t="s">
        <v>645</v>
      </c>
    </row>
    <row r="35" spans="1:1" x14ac:dyDescent="0.25">
      <c r="A35" s="41" t="s">
        <v>646</v>
      </c>
    </row>
    <row r="36" spans="1:1" x14ac:dyDescent="0.25">
      <c r="A36" s="41" t="s">
        <v>647</v>
      </c>
    </row>
    <row r="37" spans="1:1" x14ac:dyDescent="0.25">
      <c r="A37" s="41" t="s">
        <v>648</v>
      </c>
    </row>
    <row r="38" spans="1:1" x14ac:dyDescent="0.25">
      <c r="A38" s="41" t="s">
        <v>649</v>
      </c>
    </row>
    <row r="39" spans="1:1" x14ac:dyDescent="0.25">
      <c r="A39" s="41" t="s">
        <v>650</v>
      </c>
    </row>
    <row r="40" spans="1:1" x14ac:dyDescent="0.25">
      <c r="A40" s="40" t="s">
        <v>651</v>
      </c>
    </row>
    <row r="41" spans="1:1" x14ac:dyDescent="0.25">
      <c r="A41" s="42"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431" workbookViewId="0">
      <selection activeCell="C447" sqref="C447"/>
    </sheetView>
  </sheetViews>
  <sheetFormatPr defaultColWidth="11.42578125" defaultRowHeight="15" x14ac:dyDescent="0.25"/>
  <cols>
    <col min="1" max="1" width="51.7109375" bestFit="1" customWidth="1"/>
    <col min="2" max="2" width="32.42578125" bestFit="1" customWidth="1"/>
    <col min="3" max="3" width="10.7109375" style="43" customWidth="1"/>
  </cols>
  <sheetData>
    <row r="1" spans="1:3" x14ac:dyDescent="0.25">
      <c r="A1" t="s">
        <v>590</v>
      </c>
      <c r="B1" t="s">
        <v>591</v>
      </c>
      <c r="C1" s="43" t="s">
        <v>592</v>
      </c>
    </row>
    <row r="2" spans="1:3" x14ac:dyDescent="0.25">
      <c r="A2" t="str">
        <f>'Element Specifications'!A357</f>
        <v>Dental_Claims_Header</v>
      </c>
      <c r="B2" t="str">
        <f>'Element Specifications'!C357</f>
        <v>Allowed_Amt</v>
      </c>
      <c r="C2" s="43">
        <f>'Element Specifications'!G357</f>
        <v>0</v>
      </c>
    </row>
    <row r="3" spans="1:3" x14ac:dyDescent="0.25">
      <c r="A3" s="26" t="str">
        <f>'Element Specifications'!A366</f>
        <v>Dental_Claims_Header</v>
      </c>
      <c r="B3" s="26" t="str">
        <f>'Element Specifications'!C366</f>
        <v>Bill_Type_Cd</v>
      </c>
      <c r="C3" s="43">
        <f>'Element Specifications'!G366</f>
        <v>0</v>
      </c>
    </row>
    <row r="4" spans="1:3" x14ac:dyDescent="0.25">
      <c r="A4" s="26" t="str">
        <f>'Element Specifications'!A367</f>
        <v>Dental_Claims_Header</v>
      </c>
      <c r="B4" s="26" t="str">
        <f>'Element Specifications'!C367</f>
        <v>Bill_Type_Desc</v>
      </c>
      <c r="C4" s="43">
        <f>'Element Specifications'!G367</f>
        <v>0</v>
      </c>
    </row>
    <row r="5" spans="1:3" x14ac:dyDescent="0.25">
      <c r="A5" s="26" t="str">
        <f>'Element Specifications'!A338</f>
        <v>Dental_Claims_Header</v>
      </c>
      <c r="B5" s="26" t="str">
        <f>'Element Specifications'!C338</f>
        <v>Billing_Provider_Composite_ID</v>
      </c>
      <c r="C5" s="43">
        <f>'Element Specifications'!G338</f>
        <v>0</v>
      </c>
    </row>
    <row r="6" spans="1:3" x14ac:dyDescent="0.25">
      <c r="A6" s="26" t="str">
        <f>'Element Specifications'!A368</f>
        <v>Dental_Claims_Header</v>
      </c>
      <c r="B6" s="26" t="str">
        <f>'Element Specifications'!C368</f>
        <v>Capitation_Flag</v>
      </c>
      <c r="C6" s="43">
        <f>'Element Specifications'!G368</f>
        <v>0</v>
      </c>
    </row>
    <row r="7" spans="1:3" x14ac:dyDescent="0.25">
      <c r="A7" s="26" t="str">
        <f>'Element Specifications'!A358</f>
        <v>Dental_Claims_Header</v>
      </c>
      <c r="B7" s="26" t="str">
        <f>'Element Specifications'!C358</f>
        <v>Charge_Amt</v>
      </c>
      <c r="C7" s="43">
        <f>'Element Specifications'!G358</f>
        <v>0</v>
      </c>
    </row>
    <row r="8" spans="1:3" x14ac:dyDescent="0.25">
      <c r="A8" s="26" t="str">
        <f>'Element Specifications'!A339</f>
        <v>Dental_Claims_Header</v>
      </c>
      <c r="B8" s="26" t="str">
        <f>'Element Specifications'!C339</f>
        <v>Claim_ID</v>
      </c>
      <c r="C8" s="43">
        <f>'Element Specifications'!G339</f>
        <v>0</v>
      </c>
    </row>
    <row r="9" spans="1:3" x14ac:dyDescent="0.25">
      <c r="A9" s="26" t="str">
        <f>'Element Specifications'!A369</f>
        <v>Dental_Claims_Header</v>
      </c>
      <c r="B9" s="26" t="str">
        <f>'Element Specifications'!C369</f>
        <v>Claim_Status_Cd</v>
      </c>
      <c r="C9" s="43">
        <f>'Element Specifications'!G369</f>
        <v>0</v>
      </c>
    </row>
    <row r="10" spans="1:3" x14ac:dyDescent="0.25">
      <c r="A10" s="26" t="str">
        <f>'Element Specifications'!A370</f>
        <v>Dental_Claims_Header</v>
      </c>
      <c r="B10" s="26" t="str">
        <f>'Element Specifications'!C370</f>
        <v>Claim_Type_Cd</v>
      </c>
      <c r="C10" s="43">
        <f>'Element Specifications'!G370</f>
        <v>0</v>
      </c>
    </row>
    <row r="11" spans="1:3" x14ac:dyDescent="0.25">
      <c r="A11" s="26" t="str">
        <f>'Element Specifications'!A371</f>
        <v>Dental_Claims_Header</v>
      </c>
      <c r="B11" s="26" t="str">
        <f>'Element Specifications'!C371</f>
        <v>COB_Flag</v>
      </c>
      <c r="C11" s="43">
        <f>'Element Specifications'!G371</f>
        <v>0</v>
      </c>
    </row>
    <row r="12" spans="1:3" x14ac:dyDescent="0.25">
      <c r="A12" s="26" t="str">
        <f>'Element Specifications'!A359</f>
        <v>Dental_Claims_Header</v>
      </c>
      <c r="B12" s="26" t="str">
        <f>'Element Specifications'!C359</f>
        <v>Coinsurance_Amt</v>
      </c>
      <c r="C12" s="43">
        <f>'Element Specifications'!G359</f>
        <v>0</v>
      </c>
    </row>
    <row r="13" spans="1:3" x14ac:dyDescent="0.25">
      <c r="A13" s="26" t="str">
        <f>'Element Specifications'!A360</f>
        <v>Dental_Claims_Header</v>
      </c>
      <c r="B13" s="26" t="str">
        <f>'Element Specifications'!C360</f>
        <v>Copay_Amt</v>
      </c>
      <c r="C13" s="43">
        <f>'Element Specifications'!G360</f>
        <v>0</v>
      </c>
    </row>
    <row r="14" spans="1:3" x14ac:dyDescent="0.25">
      <c r="A14" s="26" t="str">
        <f>'Element Specifications'!A361</f>
        <v>Dental_Claims_Header</v>
      </c>
      <c r="B14" s="26" t="str">
        <f>'Element Specifications'!C361</f>
        <v>Deductible_Amt</v>
      </c>
      <c r="C14" s="43">
        <f>'Element Specifications'!G361</f>
        <v>0</v>
      </c>
    </row>
    <row r="15" spans="1:3" x14ac:dyDescent="0.25">
      <c r="A15" s="26" t="str">
        <f>'Element Specifications'!A372</f>
        <v>Dental_Claims_Header</v>
      </c>
      <c r="B15" s="26" t="str">
        <f>'Element Specifications'!C372</f>
        <v>Dental_Carrier_Flag</v>
      </c>
      <c r="C15" s="43">
        <f>'Element Specifications'!G372</f>
        <v>0</v>
      </c>
    </row>
    <row r="16" spans="1:3" x14ac:dyDescent="0.25">
      <c r="A16" s="26" t="str">
        <f>'Element Specifications'!A373</f>
        <v>Dental_Claims_Header</v>
      </c>
      <c r="B16" s="26" t="str">
        <f>'Element Specifications'!C373</f>
        <v>Dental_Flag</v>
      </c>
      <c r="C16" s="43">
        <f>'Element Specifications'!G373</f>
        <v>0</v>
      </c>
    </row>
    <row r="17" spans="1:3" x14ac:dyDescent="0.25">
      <c r="A17" s="26" t="str">
        <f>'Element Specifications'!A342</f>
        <v>Dental_Claims_Header</v>
      </c>
      <c r="B17" s="26" t="str">
        <f>'Element Specifications'!C342</f>
        <v>ICD_Primary_Procedure_Cd</v>
      </c>
      <c r="C17" s="43">
        <f>'Element Specifications'!G342</f>
        <v>0</v>
      </c>
    </row>
    <row r="18" spans="1:3" x14ac:dyDescent="0.25">
      <c r="A18" s="26" t="str">
        <f>'Element Specifications'!A343</f>
        <v>Dental_Claims_Header</v>
      </c>
      <c r="B18" s="26" t="str">
        <f>'Element Specifications'!C343</f>
        <v>ICD_Vers_Flag</v>
      </c>
      <c r="C18" s="43">
        <f>'Element Specifications'!G343</f>
        <v>0</v>
      </c>
    </row>
    <row r="19" spans="1:3" x14ac:dyDescent="0.25">
      <c r="A19" s="26" t="str">
        <f>'Element Specifications'!A374</f>
        <v>Dental_Claims_Header</v>
      </c>
      <c r="B19" s="26" t="str">
        <f>'Element Specifications'!C374</f>
        <v>Insurance_Product_Type_Cd</v>
      </c>
      <c r="C19" s="43">
        <f>'Element Specifications'!G374</f>
        <v>0</v>
      </c>
    </row>
    <row r="20" spans="1:3" x14ac:dyDescent="0.25">
      <c r="A20" s="26" t="str">
        <f>'Element Specifications'!A375</f>
        <v>Dental_Claims_Header</v>
      </c>
      <c r="B20" s="26" t="str">
        <f>'Element Specifications'!C375</f>
        <v>Insurance_Product_Type_Desc</v>
      </c>
      <c r="C20" s="43">
        <f>'Element Specifications'!G375</f>
        <v>0</v>
      </c>
    </row>
    <row r="21" spans="1:3" x14ac:dyDescent="0.25">
      <c r="A21" s="26" t="str">
        <f>'Element Specifications'!A376</f>
        <v>Dental_Claims_Header</v>
      </c>
      <c r="B21" s="26" t="str">
        <f>'Element Specifications'!C376</f>
        <v>Line_Count</v>
      </c>
      <c r="C21" s="43">
        <f>'Element Specifications'!G376</f>
        <v>0</v>
      </c>
    </row>
    <row r="22" spans="1:3" x14ac:dyDescent="0.25">
      <c r="A22" s="26" t="str">
        <f>'Element Specifications'!A377</f>
        <v>Dental_Claims_Header</v>
      </c>
      <c r="B22" s="26" t="str">
        <f>'Element Specifications'!C377</f>
        <v>Line_of_Business_Cd</v>
      </c>
      <c r="C22" s="43">
        <f>'Element Specifications'!G377</f>
        <v>0</v>
      </c>
    </row>
    <row r="23" spans="1:3" x14ac:dyDescent="0.25">
      <c r="A23" s="26" t="str">
        <f>'Element Specifications'!A340</f>
        <v>Dental_Claims_Header</v>
      </c>
      <c r="B23" s="26" t="str">
        <f>'Element Specifications'!C340</f>
        <v>Member_Composite_ID</v>
      </c>
      <c r="C23" s="43">
        <f>'Element Specifications'!G340</f>
        <v>0</v>
      </c>
    </row>
    <row r="24" spans="1:3" x14ac:dyDescent="0.25">
      <c r="A24" s="26" t="str">
        <f>'Element Specifications'!A378</f>
        <v>Dental_Claims_Header</v>
      </c>
      <c r="B24" s="26" t="str">
        <f>'Element Specifications'!C378</f>
        <v>Member_Eligible_Flag</v>
      </c>
      <c r="C24" s="43">
        <f>'Element Specifications'!G378</f>
        <v>0</v>
      </c>
    </row>
    <row r="25" spans="1:3" x14ac:dyDescent="0.25">
      <c r="A25" s="26" t="str">
        <f>'Element Specifications'!A341</f>
        <v>Dental_Claims_Header</v>
      </c>
      <c r="B25" s="26" t="str">
        <f>'Element Specifications'!C341</f>
        <v>Member_ID</v>
      </c>
      <c r="C25" s="43">
        <f>'Element Specifications'!G341</f>
        <v>0</v>
      </c>
    </row>
    <row r="26" spans="1:3" x14ac:dyDescent="0.25">
      <c r="A26" s="26" t="str">
        <f>'Element Specifications'!A362</f>
        <v>Dental_Claims_Header</v>
      </c>
      <c r="B26" s="26" t="str">
        <f>'Element Specifications'!C362</f>
        <v>Member_Liability_Amt</v>
      </c>
      <c r="C26" s="43">
        <f>'Element Specifications'!G362</f>
        <v>0</v>
      </c>
    </row>
    <row r="27" spans="1:3" x14ac:dyDescent="0.25">
      <c r="A27" s="26" t="str">
        <f>'Element Specifications'!A345</f>
        <v>Dental_Claims_Header</v>
      </c>
      <c r="B27" s="26" t="str">
        <f>'Element Specifications'!C345</f>
        <v>Paid_Dt</v>
      </c>
      <c r="C27" s="43">
        <f>'Element Specifications'!G345</f>
        <v>0</v>
      </c>
    </row>
    <row r="28" spans="1:3" x14ac:dyDescent="0.25">
      <c r="A28" s="26" t="str">
        <f>'Element Specifications'!A346</f>
        <v>Dental_Claims_Header</v>
      </c>
      <c r="B28" s="26" t="str">
        <f>'Element Specifications'!C346</f>
        <v>Paid_Dt_Day</v>
      </c>
      <c r="C28" s="43">
        <f>'Element Specifications'!G346</f>
        <v>0</v>
      </c>
    </row>
    <row r="29" spans="1:3" x14ac:dyDescent="0.25">
      <c r="A29" s="26" t="str">
        <f>'Element Specifications'!A347</f>
        <v>Dental_Claims_Header</v>
      </c>
      <c r="B29" s="26" t="str">
        <f>'Element Specifications'!C347</f>
        <v>Paid_Dt_Month</v>
      </c>
      <c r="C29" s="43">
        <f>'Element Specifications'!G347</f>
        <v>0</v>
      </c>
    </row>
    <row r="30" spans="1:3" x14ac:dyDescent="0.25">
      <c r="A30" s="26" t="str">
        <f>'Element Specifications'!A348</f>
        <v>Dental_Claims_Header</v>
      </c>
      <c r="B30" s="26" t="str">
        <f>'Element Specifications'!C348</f>
        <v>Paid_Dt_Year</v>
      </c>
      <c r="C30" s="43">
        <f>'Element Specifications'!G348</f>
        <v>0</v>
      </c>
    </row>
    <row r="31" spans="1:3" x14ac:dyDescent="0.25">
      <c r="A31" s="26" t="str">
        <f>'Element Specifications'!A379</f>
        <v>Dental_Claims_Header</v>
      </c>
      <c r="B31" s="26" t="str">
        <f>'Element Specifications'!C379</f>
        <v>Payer_Cd</v>
      </c>
      <c r="C31" s="43">
        <f>'Element Specifications'!G379</f>
        <v>0</v>
      </c>
    </row>
    <row r="32" spans="1:3" x14ac:dyDescent="0.25">
      <c r="A32" s="26" t="str">
        <f>'Element Specifications'!A363</f>
        <v>Dental_Claims_Header</v>
      </c>
      <c r="B32" s="26" t="str">
        <f>'Element Specifications'!C363</f>
        <v>Plan_Covered_Amt</v>
      </c>
      <c r="C32" s="43">
        <f>'Element Specifications'!G363</f>
        <v>0</v>
      </c>
    </row>
    <row r="33" spans="1:3" x14ac:dyDescent="0.25">
      <c r="A33" s="26" t="str">
        <f>'Element Specifications'!A364</f>
        <v>Dental_Claims_Header</v>
      </c>
      <c r="B33" s="26" t="str">
        <f>'Element Specifications'!C364</f>
        <v>Plan_Paid_Amt</v>
      </c>
      <c r="C33" s="43">
        <f>'Element Specifications'!G364</f>
        <v>0</v>
      </c>
    </row>
    <row r="34" spans="1:3" x14ac:dyDescent="0.25">
      <c r="A34" s="26" t="str">
        <f>'Element Specifications'!A365</f>
        <v>Dental_Claims_Header</v>
      </c>
      <c r="B34" s="26" t="str">
        <f>'Element Specifications'!C365</f>
        <v>Prepaid_Amt</v>
      </c>
      <c r="C34" s="43">
        <f>'Element Specifications'!G365</f>
        <v>0</v>
      </c>
    </row>
    <row r="35" spans="1:3" x14ac:dyDescent="0.25">
      <c r="A35" s="26" t="str">
        <f>'Element Specifications'!A344</f>
        <v>Dental_Claims_Header</v>
      </c>
      <c r="B35" s="26" t="str">
        <f>'Element Specifications'!C344</f>
        <v>Principal_Diagnosis_Cd</v>
      </c>
      <c r="C35" s="43">
        <f>'Element Specifications'!G344</f>
        <v>0</v>
      </c>
    </row>
    <row r="36" spans="1:3" x14ac:dyDescent="0.25">
      <c r="A36" s="26" t="str">
        <f>'Element Specifications'!A349</f>
        <v>Dental_Claims_Header</v>
      </c>
      <c r="B36" s="26" t="str">
        <f>'Element Specifications'!C349</f>
        <v>Service_End_Dt</v>
      </c>
      <c r="C36" s="43">
        <f>'Element Specifications'!G349</f>
        <v>0</v>
      </c>
    </row>
    <row r="37" spans="1:3" x14ac:dyDescent="0.25">
      <c r="A37" s="26" t="str">
        <f>'Element Specifications'!A350</f>
        <v>Dental_Claims_Header</v>
      </c>
      <c r="B37" s="26" t="str">
        <f>'Element Specifications'!C350</f>
        <v>Service_End_Dt_Day</v>
      </c>
      <c r="C37" s="43">
        <f>'Element Specifications'!G350</f>
        <v>0</v>
      </c>
    </row>
    <row r="38" spans="1:3" x14ac:dyDescent="0.25">
      <c r="A38" s="26" t="str">
        <f>'Element Specifications'!A351</f>
        <v>Dental_Claims_Header</v>
      </c>
      <c r="B38" s="26" t="str">
        <f>'Element Specifications'!C351</f>
        <v>Service_End_Dt_Month</v>
      </c>
      <c r="C38" s="43">
        <f>'Element Specifications'!G351</f>
        <v>0</v>
      </c>
    </row>
    <row r="39" spans="1:3" x14ac:dyDescent="0.25">
      <c r="A39" s="26" t="str">
        <f>'Element Specifications'!A352</f>
        <v>Dental_Claims_Header</v>
      </c>
      <c r="B39" s="26" t="str">
        <f>'Element Specifications'!C352</f>
        <v>Service_End_Dt_Year</v>
      </c>
      <c r="C39" s="43">
        <f>'Element Specifications'!G352</f>
        <v>0</v>
      </c>
    </row>
    <row r="40" spans="1:3" x14ac:dyDescent="0.25">
      <c r="A40" s="26" t="str">
        <f>'Element Specifications'!A353</f>
        <v>Dental_Claims_Header</v>
      </c>
      <c r="B40" s="26" t="str">
        <f>'Element Specifications'!C353</f>
        <v>Service_Start_Dt</v>
      </c>
      <c r="C40" s="43">
        <f>'Element Specifications'!G353</f>
        <v>0</v>
      </c>
    </row>
    <row r="41" spans="1:3" x14ac:dyDescent="0.25">
      <c r="A41" s="26" t="str">
        <f>'Element Specifications'!A354</f>
        <v>Dental_Claims_Header</v>
      </c>
      <c r="B41" s="26" t="str">
        <f>'Element Specifications'!C354</f>
        <v>Service_Start_Dt_Day</v>
      </c>
      <c r="C41" s="43">
        <f>'Element Specifications'!G354</f>
        <v>0</v>
      </c>
    </row>
    <row r="42" spans="1:3" x14ac:dyDescent="0.25">
      <c r="A42" s="26" t="str">
        <f>'Element Specifications'!A355</f>
        <v>Dental_Claims_Header</v>
      </c>
      <c r="B42" s="26" t="str">
        <f>'Element Specifications'!C355</f>
        <v>Service_Start_Dt_Month</v>
      </c>
      <c r="C42" s="43">
        <f>'Element Specifications'!G355</f>
        <v>0</v>
      </c>
    </row>
    <row r="43" spans="1:3" x14ac:dyDescent="0.25">
      <c r="A43" s="26" t="str">
        <f>'Element Specifications'!A356</f>
        <v>Dental_Claims_Header</v>
      </c>
      <c r="B43" s="26" t="str">
        <f>'Element Specifications'!C356</f>
        <v>Service_Start_Dt_Year</v>
      </c>
      <c r="C43" s="43">
        <f>'Element Specifications'!G356</f>
        <v>0</v>
      </c>
    </row>
    <row r="44" spans="1:3" x14ac:dyDescent="0.25">
      <c r="A44" s="26" t="str">
        <f>'Element Specifications'!A402</f>
        <v>Dental_Claims_Line</v>
      </c>
      <c r="B44" s="26" t="str">
        <f>'Element Specifications'!C402</f>
        <v>Allowed_Amt</v>
      </c>
      <c r="C44" s="43">
        <f>'Element Specifications'!G402</f>
        <v>0</v>
      </c>
    </row>
    <row r="45" spans="1:3" x14ac:dyDescent="0.25">
      <c r="A45" s="26" t="str">
        <f>'Element Specifications'!A383</f>
        <v>Dental_Claims_Line</v>
      </c>
      <c r="B45" s="26" t="str">
        <f>'Element Specifications'!C383</f>
        <v>Billing_Provider_Composite_ID</v>
      </c>
      <c r="C45" s="43">
        <f>'Element Specifications'!G383</f>
        <v>0</v>
      </c>
    </row>
    <row r="46" spans="1:3" x14ac:dyDescent="0.25">
      <c r="A46" s="26" t="str">
        <f>'Element Specifications'!A412</f>
        <v>Dental_Claims_Line</v>
      </c>
      <c r="B46" s="26" t="str">
        <f>'Element Specifications'!C412</f>
        <v>Capitation_Flag</v>
      </c>
      <c r="C46" s="43">
        <f>'Element Specifications'!G412</f>
        <v>0</v>
      </c>
    </row>
    <row r="47" spans="1:3" x14ac:dyDescent="0.25">
      <c r="A47" s="26" t="str">
        <f>'Element Specifications'!A388</f>
        <v>Dental_Claims_Line</v>
      </c>
      <c r="B47" s="26" t="str">
        <f>'Element Specifications'!C388</f>
        <v>CPT4_Cd</v>
      </c>
      <c r="C47" s="43">
        <f>'Element Specifications'!G388</f>
        <v>0</v>
      </c>
    </row>
    <row r="48" spans="1:3" x14ac:dyDescent="0.25">
      <c r="A48" s="26" t="str">
        <f>'Element Specifications'!A389</f>
        <v>Dental_Claims_Line</v>
      </c>
      <c r="B48" s="26" t="str">
        <f>'Element Specifications'!C389</f>
        <v>CPT4_Mod1_Cd</v>
      </c>
      <c r="C48" s="43">
        <f>'Element Specifications'!G389</f>
        <v>0</v>
      </c>
    </row>
    <row r="49" spans="1:3" x14ac:dyDescent="0.25">
      <c r="A49" s="26" t="str">
        <f>'Element Specifications'!A390</f>
        <v>Dental_Claims_Line</v>
      </c>
      <c r="B49" s="26" t="str">
        <f>'Element Specifications'!C390</f>
        <v>CPT4_Mod2_Cd</v>
      </c>
      <c r="C49" s="43">
        <f>'Element Specifications'!G390</f>
        <v>0</v>
      </c>
    </row>
    <row r="50" spans="1:3" x14ac:dyDescent="0.25">
      <c r="A50" s="26" t="str">
        <f>'Element Specifications'!A391</f>
        <v>Dental_Claims_Line</v>
      </c>
      <c r="B50" s="26" t="str">
        <f>'Element Specifications'!C391</f>
        <v>CPT4_Mod3_Cd</v>
      </c>
      <c r="C50" s="43">
        <f>'Element Specifications'!G391</f>
        <v>0</v>
      </c>
    </row>
    <row r="51" spans="1:3" x14ac:dyDescent="0.25">
      <c r="A51" s="26" t="str">
        <f>'Element Specifications'!A392</f>
        <v>Dental_Claims_Line</v>
      </c>
      <c r="B51" s="26" t="str">
        <f>'Element Specifications'!C392</f>
        <v>CPT4_Mod4_Cd</v>
      </c>
      <c r="C51" s="43">
        <f>'Element Specifications'!G392</f>
        <v>0</v>
      </c>
    </row>
    <row r="52" spans="1:3" x14ac:dyDescent="0.25">
      <c r="A52" s="26" t="str">
        <f>'Element Specifications'!A401</f>
        <v>Dental_Claims_Line</v>
      </c>
      <c r="B52" s="26" t="str">
        <f>'Element Specifications'!C401</f>
        <v>Charge_Amt</v>
      </c>
      <c r="C52" s="43">
        <f>'Element Specifications'!G401</f>
        <v>0</v>
      </c>
    </row>
    <row r="53" spans="1:3" x14ac:dyDescent="0.25">
      <c r="A53" s="26" t="str">
        <f>'Element Specifications'!A384</f>
        <v>Dental_Claims_Line</v>
      </c>
      <c r="B53" s="26" t="str">
        <f>'Element Specifications'!C384</f>
        <v>Claim_ID</v>
      </c>
      <c r="C53" s="43">
        <f>'Element Specifications'!G384</f>
        <v>0</v>
      </c>
    </row>
    <row r="54" spans="1:3" x14ac:dyDescent="0.25">
      <c r="A54" s="26" t="str">
        <f>'Element Specifications'!A416</f>
        <v>Dental_Claims_Line</v>
      </c>
      <c r="B54" s="26" t="str">
        <f>'Element Specifications'!C416</f>
        <v>Claim_Status_Cd</v>
      </c>
      <c r="C54" s="43">
        <f>'Element Specifications'!G416</f>
        <v>0</v>
      </c>
    </row>
    <row r="55" spans="1:3" x14ac:dyDescent="0.25">
      <c r="A55" s="26" t="str">
        <f>'Element Specifications'!A403</f>
        <v>Dental_Claims_Line</v>
      </c>
      <c r="B55" s="26" t="str">
        <f>'Element Specifications'!C403</f>
        <v>Coinsurance_Amt</v>
      </c>
      <c r="C55" s="43">
        <f>'Element Specifications'!G403</f>
        <v>0</v>
      </c>
    </row>
    <row r="56" spans="1:3" x14ac:dyDescent="0.25">
      <c r="A56" s="26" t="str">
        <f>'Element Specifications'!A404</f>
        <v>Dental_Claims_Line</v>
      </c>
      <c r="B56" s="26" t="str">
        <f>'Element Specifications'!C404</f>
        <v>Copay_Amt</v>
      </c>
      <c r="C56" s="43">
        <f>'Element Specifications'!G404</f>
        <v>0</v>
      </c>
    </row>
    <row r="57" spans="1:3" x14ac:dyDescent="0.25">
      <c r="A57" s="26" t="str">
        <f>'Element Specifications'!A405</f>
        <v>Dental_Claims_Line</v>
      </c>
      <c r="B57" s="26" t="str">
        <f>'Element Specifications'!C405</f>
        <v>Deductible_Amt</v>
      </c>
      <c r="C57" s="43">
        <f>'Element Specifications'!G405</f>
        <v>0</v>
      </c>
    </row>
    <row r="58" spans="1:3" x14ac:dyDescent="0.25">
      <c r="A58" s="26" t="str">
        <f>'Element Specifications'!A413</f>
        <v>Dental_Claims_Line</v>
      </c>
      <c r="B58" s="26" t="str">
        <f>'Element Specifications'!C413</f>
        <v>Dental_Carrier_Flag</v>
      </c>
      <c r="C58" s="43">
        <f>'Element Specifications'!G413</f>
        <v>0</v>
      </c>
    </row>
    <row r="59" spans="1:3" x14ac:dyDescent="0.25">
      <c r="A59" s="26" t="str">
        <f>'Element Specifications'!A414</f>
        <v>Dental_Claims_Line</v>
      </c>
      <c r="B59" s="26" t="str">
        <f>'Element Specifications'!C414</f>
        <v>Dental_Flag</v>
      </c>
      <c r="C59" s="43">
        <f>'Element Specifications'!G414</f>
        <v>0</v>
      </c>
    </row>
    <row r="60" spans="1:3" x14ac:dyDescent="0.25">
      <c r="A60" s="26" t="str">
        <f>'Element Specifications'!A424</f>
        <v>Dental_Claims_Line</v>
      </c>
      <c r="B60" s="26" t="str">
        <f>'Element Specifications'!C424</f>
        <v>Dental_Quadrant</v>
      </c>
      <c r="C60" s="43">
        <f>'Element Specifications'!G424</f>
        <v>0</v>
      </c>
    </row>
    <row r="61" spans="1:3" x14ac:dyDescent="0.25">
      <c r="A61" s="26" t="str">
        <f>'Element Specifications'!A415</f>
        <v>Dental_Claims_Line</v>
      </c>
      <c r="B61" s="26" t="str">
        <f>'Element Specifications'!C415</f>
        <v>Line_No</v>
      </c>
      <c r="C61" s="43">
        <f>'Element Specifications'!G415</f>
        <v>0</v>
      </c>
    </row>
    <row r="62" spans="1:3" x14ac:dyDescent="0.25">
      <c r="A62" s="26" t="str">
        <f>'Element Specifications'!A385</f>
        <v>Dental_Claims_Line</v>
      </c>
      <c r="B62" s="26" t="str">
        <f>'Element Specifications'!C385</f>
        <v>Member_Composite_ID</v>
      </c>
      <c r="C62" s="43">
        <f>'Element Specifications'!G385</f>
        <v>0</v>
      </c>
    </row>
    <row r="63" spans="1:3" x14ac:dyDescent="0.25">
      <c r="A63" s="26" t="str">
        <f>'Element Specifications'!A386</f>
        <v>Dental_Claims_Line</v>
      </c>
      <c r="B63" s="26" t="str">
        <f>'Element Specifications'!C386</f>
        <v>Member_ID</v>
      </c>
      <c r="C63" s="43">
        <f>'Element Specifications'!G386</f>
        <v>0</v>
      </c>
    </row>
    <row r="64" spans="1:3" x14ac:dyDescent="0.25">
      <c r="A64" s="26" t="str">
        <f>'Element Specifications'!A406</f>
        <v>Dental_Claims_Line</v>
      </c>
      <c r="B64" s="26" t="str">
        <f>'Element Specifications'!C406</f>
        <v>Member_Liability_Amt</v>
      </c>
      <c r="C64" s="43">
        <f>'Element Specifications'!G406</f>
        <v>0</v>
      </c>
    </row>
    <row r="65" spans="1:3" x14ac:dyDescent="0.25">
      <c r="A65" s="26" t="str">
        <f>'Element Specifications'!A411</f>
        <v>Dental_Claims_Line</v>
      </c>
      <c r="B65" s="26" t="str">
        <f>'Element Specifications'!C411</f>
        <v>NDC_Cd</v>
      </c>
      <c r="C65" s="43">
        <f>'Element Specifications'!G411</f>
        <v>0</v>
      </c>
    </row>
    <row r="66" spans="1:3" x14ac:dyDescent="0.25">
      <c r="A66" s="26" t="str">
        <f>'Element Specifications'!A417</f>
        <v>Dental_Claims_Line</v>
      </c>
      <c r="B66" s="26" t="str">
        <f>'Element Specifications'!C417</f>
        <v>Place_of_Service_Cd</v>
      </c>
      <c r="C66" s="43">
        <f>'Element Specifications'!G417</f>
        <v>0</v>
      </c>
    </row>
    <row r="67" spans="1:3" x14ac:dyDescent="0.25">
      <c r="A67" s="26" t="str">
        <f>'Element Specifications'!A407</f>
        <v>Dental_Claims_Line</v>
      </c>
      <c r="B67" s="26" t="str">
        <f>'Element Specifications'!C407</f>
        <v>Plan_Covered_Amt</v>
      </c>
      <c r="C67" s="43">
        <f>'Element Specifications'!G407</f>
        <v>0</v>
      </c>
    </row>
    <row r="68" spans="1:3" x14ac:dyDescent="0.25">
      <c r="A68" s="26" t="str">
        <f>'Element Specifications'!A408</f>
        <v>Dental_Claims_Line</v>
      </c>
      <c r="B68" s="26" t="str">
        <f>'Element Specifications'!C408</f>
        <v>Plan_Paid_Amt</v>
      </c>
      <c r="C68" s="43">
        <f>'Element Specifications'!G408</f>
        <v>0</v>
      </c>
    </row>
    <row r="69" spans="1:3" x14ac:dyDescent="0.25">
      <c r="A69" s="26" t="str">
        <f>'Element Specifications'!A409</f>
        <v>Dental_Claims_Line</v>
      </c>
      <c r="B69" s="26" t="str">
        <f>'Element Specifications'!C409</f>
        <v>Prepaid_Amt</v>
      </c>
      <c r="C69" s="43">
        <f>'Element Specifications'!G409</f>
        <v>0</v>
      </c>
    </row>
    <row r="70" spans="1:3" x14ac:dyDescent="0.25">
      <c r="A70" s="26" t="str">
        <f>'Element Specifications'!A393</f>
        <v>Dental_Claims_Line</v>
      </c>
      <c r="B70" s="26" t="str">
        <f>'Element Specifications'!C393</f>
        <v>Service_End_Dt</v>
      </c>
      <c r="C70" s="43">
        <f>'Element Specifications'!G393</f>
        <v>0</v>
      </c>
    </row>
    <row r="71" spans="1:3" x14ac:dyDescent="0.25">
      <c r="A71" s="26" t="str">
        <f>'Element Specifications'!A394</f>
        <v>Dental_Claims_Line</v>
      </c>
      <c r="B71" s="26" t="str">
        <f>'Element Specifications'!C394</f>
        <v>Service_End_Dt_Day</v>
      </c>
      <c r="C71" s="43">
        <f>'Element Specifications'!G394</f>
        <v>0</v>
      </c>
    </row>
    <row r="72" spans="1:3" x14ac:dyDescent="0.25">
      <c r="A72" s="26" t="str">
        <f>'Element Specifications'!A395</f>
        <v>Dental_Claims_Line</v>
      </c>
      <c r="B72" s="26" t="str">
        <f>'Element Specifications'!C395</f>
        <v>Service_End_Dt_Month</v>
      </c>
      <c r="C72" s="43">
        <f>'Element Specifications'!G395</f>
        <v>0</v>
      </c>
    </row>
    <row r="73" spans="1:3" x14ac:dyDescent="0.25">
      <c r="A73" s="26" t="str">
        <f>'Element Specifications'!A396</f>
        <v>Dental_Claims_Line</v>
      </c>
      <c r="B73" s="26" t="str">
        <f>'Element Specifications'!C396</f>
        <v>Service_End_Dt_Year</v>
      </c>
      <c r="C73" s="43">
        <f>'Element Specifications'!G396</f>
        <v>0</v>
      </c>
    </row>
    <row r="74" spans="1:3" x14ac:dyDescent="0.25">
      <c r="A74" s="26" t="str">
        <f>'Element Specifications'!A387</f>
        <v>Dental_Claims_Line</v>
      </c>
      <c r="B74" s="26" t="str">
        <f>'Element Specifications'!C387</f>
        <v>Service_Provider_Composite_ID</v>
      </c>
      <c r="C74" s="43">
        <f>'Element Specifications'!G387</f>
        <v>0</v>
      </c>
    </row>
    <row r="75" spans="1:3" x14ac:dyDescent="0.25">
      <c r="A75" s="26" t="str">
        <f>'Element Specifications'!A418</f>
        <v>Dental_Claims_Line</v>
      </c>
      <c r="B75" s="26" t="str">
        <f>'Element Specifications'!C418</f>
        <v>Service_Qty</v>
      </c>
      <c r="C75" s="43">
        <f>'Element Specifications'!G418</f>
        <v>0</v>
      </c>
    </row>
    <row r="76" spans="1:3" x14ac:dyDescent="0.25">
      <c r="A76" s="26" t="str">
        <f>'Element Specifications'!A397</f>
        <v>Dental_Claims_Line</v>
      </c>
      <c r="B76" s="26" t="str">
        <f>'Element Specifications'!C397</f>
        <v>Service_Start_Dt</v>
      </c>
      <c r="C76" s="43">
        <f>'Element Specifications'!G397</f>
        <v>0</v>
      </c>
    </row>
    <row r="77" spans="1:3" x14ac:dyDescent="0.25">
      <c r="A77" s="26" t="str">
        <f>'Element Specifications'!A398</f>
        <v>Dental_Claims_Line</v>
      </c>
      <c r="B77" s="26" t="str">
        <f>'Element Specifications'!C398</f>
        <v>Service_Start_Dt_Day</v>
      </c>
      <c r="C77" s="43">
        <f>'Element Specifications'!G398</f>
        <v>0</v>
      </c>
    </row>
    <row r="78" spans="1:3" x14ac:dyDescent="0.25">
      <c r="A78" s="26" t="str">
        <f>'Element Specifications'!A399</f>
        <v>Dental_Claims_Line</v>
      </c>
      <c r="B78" s="26" t="str">
        <f>'Element Specifications'!C399</f>
        <v>Service_Start_Dt_Month</v>
      </c>
      <c r="C78" s="43">
        <f>'Element Specifications'!G399</f>
        <v>0</v>
      </c>
    </row>
    <row r="79" spans="1:3" x14ac:dyDescent="0.25">
      <c r="A79" s="26" t="str">
        <f>'Element Specifications'!A400</f>
        <v>Dental_Claims_Line</v>
      </c>
      <c r="B79" s="26" t="str">
        <f>'Element Specifications'!C400</f>
        <v>Service_Start_Dt_Year</v>
      </c>
      <c r="C79" s="43">
        <f>'Element Specifications'!G400</f>
        <v>0</v>
      </c>
    </row>
    <row r="80" spans="1:3" x14ac:dyDescent="0.25">
      <c r="A80" s="26" t="str">
        <f>'Element Specifications'!A425</f>
        <v>Dental_Claims_Line</v>
      </c>
      <c r="B80" s="26" t="str">
        <f>'Element Specifications'!C425</f>
        <v>Tooth_Number</v>
      </c>
      <c r="C80" s="43">
        <f>'Element Specifications'!G425</f>
        <v>0</v>
      </c>
    </row>
    <row r="81" spans="1:3" x14ac:dyDescent="0.25">
      <c r="A81" s="26" t="str">
        <f>'Element Specifications'!A426</f>
        <v>Dental_Claims_Line</v>
      </c>
      <c r="B81" s="26" t="str">
        <f>'Element Specifications'!C426</f>
        <v>Tooth_Surface</v>
      </c>
      <c r="C81" s="43">
        <f>'Element Specifications'!G426</f>
        <v>0</v>
      </c>
    </row>
    <row r="82" spans="1:3" x14ac:dyDescent="0.25">
      <c r="A82" s="26" t="str">
        <f>'Element Specifications'!A427</f>
        <v>Dental_Claims_Procedures</v>
      </c>
      <c r="B82" s="26" t="str">
        <f>'Element Specifications'!C427</f>
        <v>Claim_ID</v>
      </c>
      <c r="C82" s="43">
        <f>'Element Specifications'!G427</f>
        <v>0</v>
      </c>
    </row>
    <row r="83" spans="1:3" x14ac:dyDescent="0.25">
      <c r="A83" s="26" t="str">
        <f>'Element Specifications'!A428</f>
        <v>Dental_Claims_Procedures</v>
      </c>
      <c r="B83" s="26" t="str">
        <f>'Element Specifications'!C428</f>
        <v>ICD_Vers_Flag</v>
      </c>
      <c r="C83" s="43">
        <f>'Element Specifications'!G428</f>
        <v>0</v>
      </c>
    </row>
    <row r="84" spans="1:3" x14ac:dyDescent="0.25">
      <c r="A84" s="26" t="str">
        <f>'Element Specifications'!A429</f>
        <v>Dental_Claims_Procedures</v>
      </c>
      <c r="B84" s="26" t="str">
        <f>'Element Specifications'!C429</f>
        <v>Procedure_Cd</v>
      </c>
      <c r="C84" s="43">
        <f>'Element Specifications'!G429</f>
        <v>0</v>
      </c>
    </row>
    <row r="85" spans="1:3" x14ac:dyDescent="0.25">
      <c r="A85" s="26" t="str">
        <f>'Element Specifications'!A430</f>
        <v>Dental_Claims_Procedures</v>
      </c>
      <c r="B85" s="26" t="str">
        <f>'Element Specifications'!C430</f>
        <v>Seq_Num</v>
      </c>
      <c r="C85" s="43">
        <f>'Element Specifications'!G430</f>
        <v>0</v>
      </c>
    </row>
    <row r="86" spans="1:3" x14ac:dyDescent="0.25">
      <c r="A86" s="26" t="str">
        <f>'Element Specifications'!A431</f>
        <v>Dental_Claims_Procedures</v>
      </c>
      <c r="B86" s="26" t="str">
        <f>'Element Specifications'!C431</f>
        <v>Procedure_Dt</v>
      </c>
      <c r="C86" s="43">
        <f>'Element Specifications'!G431</f>
        <v>0</v>
      </c>
    </row>
    <row r="87" spans="1:3" x14ac:dyDescent="0.25">
      <c r="A87" s="26" t="str">
        <f>'Element Specifications'!A432</f>
        <v>Dental_Claims_Procedures</v>
      </c>
      <c r="B87" s="26" t="str">
        <f>'Element Specifications'!C432</f>
        <v>Procedure_Dt_Day</v>
      </c>
      <c r="C87" s="43">
        <f>'Element Specifications'!G432</f>
        <v>0</v>
      </c>
    </row>
    <row r="88" spans="1:3" x14ac:dyDescent="0.25">
      <c r="A88" s="26" t="str">
        <f>'Element Specifications'!A433</f>
        <v>Dental_Claims_Procedures</v>
      </c>
      <c r="B88" s="26" t="str">
        <f>'Element Specifications'!C433</f>
        <v>Procedure_Dt_Month</v>
      </c>
      <c r="C88" s="43">
        <f>'Element Specifications'!G433</f>
        <v>0</v>
      </c>
    </row>
    <row r="89" spans="1:3" x14ac:dyDescent="0.25">
      <c r="A89" s="26" t="str">
        <f>'Element Specifications'!A434</f>
        <v>Dental_Claims_Procedures</v>
      </c>
      <c r="B89" s="26" t="str">
        <f>'Element Specifications'!C434</f>
        <v>Procedure_Dt_Year</v>
      </c>
      <c r="C89" s="43">
        <f>'Element Specifications'!G434</f>
        <v>0</v>
      </c>
    </row>
    <row r="90" spans="1:3" x14ac:dyDescent="0.25">
      <c r="A90" s="26" t="str">
        <f>'Element Specifications'!A449</f>
        <v>DIM_Claim_Statuses</v>
      </c>
      <c r="B90" s="26">
        <f>'Element Specifications'!C449</f>
        <v>0</v>
      </c>
      <c r="C90" s="43" t="str">
        <f>'Element Specifications'!G449</f>
        <v>X</v>
      </c>
    </row>
    <row r="91" spans="1:3" x14ac:dyDescent="0.25">
      <c r="A91" s="26" t="str">
        <f>'Element Specifications'!A455</f>
        <v>DIM_Coverage_Levels</v>
      </c>
      <c r="B91" s="26">
        <f>'Element Specifications'!C455</f>
        <v>0</v>
      </c>
      <c r="C91" s="43" t="str">
        <f>'Element Specifications'!G455</f>
        <v>X</v>
      </c>
    </row>
    <row r="92" spans="1:3" x14ac:dyDescent="0.25">
      <c r="A92" s="26" t="str">
        <f>'Element Specifications'!A456</f>
        <v>DIM_Coverage_Types</v>
      </c>
      <c r="B92" s="26">
        <f>'Element Specifications'!C456</f>
        <v>0</v>
      </c>
      <c r="C92" s="43" t="str">
        <f>'Element Specifications'!G456</f>
        <v>X</v>
      </c>
    </row>
    <row r="93" spans="1:3" x14ac:dyDescent="0.25">
      <c r="A93" s="26" t="str">
        <f>'Element Specifications'!A445</f>
        <v>Dim_Dental_Quadrants</v>
      </c>
      <c r="B93" s="26">
        <f>'Element Specifications'!C445</f>
        <v>0</v>
      </c>
      <c r="C93" s="43">
        <f>'Element Specifications'!G445</f>
        <v>0</v>
      </c>
    </row>
    <row r="94" spans="1:3" x14ac:dyDescent="0.25">
      <c r="A94" s="26" t="str">
        <f>'Element Specifications'!A450</f>
        <v>DIM_Discharge_Statuses</v>
      </c>
      <c r="B94" s="26">
        <f>'Element Specifications'!C450</f>
        <v>0</v>
      </c>
      <c r="C94" s="43" t="str">
        <f>'Element Specifications'!G450</f>
        <v>X</v>
      </c>
    </row>
    <row r="95" spans="1:3" x14ac:dyDescent="0.25">
      <c r="A95" s="26" t="str">
        <f>'Element Specifications'!A452</f>
        <v>DIM_Ethnicities</v>
      </c>
      <c r="B95" s="26">
        <f>'Element Specifications'!C452</f>
        <v>0</v>
      </c>
      <c r="C95" s="43" t="str">
        <f>'Element Specifications'!G452</f>
        <v>X</v>
      </c>
    </row>
    <row r="96" spans="1:3" x14ac:dyDescent="0.25">
      <c r="A96" s="26" t="str">
        <f>'Element Specifications'!A453</f>
        <v>DIM_HSR</v>
      </c>
      <c r="B96" s="26">
        <f>'Element Specifications'!C453</f>
        <v>0</v>
      </c>
      <c r="C96" s="43" t="str">
        <f>'Element Specifications'!G453</f>
        <v>X</v>
      </c>
    </row>
    <row r="97" spans="1:3" x14ac:dyDescent="0.25">
      <c r="A97" s="26" t="str">
        <f>'Element Specifications'!A451</f>
        <v>DIM_Line_of_Business_Desc</v>
      </c>
      <c r="B97" s="26">
        <f>'Element Specifications'!C451</f>
        <v>0</v>
      </c>
      <c r="C97" s="43" t="str">
        <f>'Element Specifications'!G451</f>
        <v>X</v>
      </c>
    </row>
    <row r="98" spans="1:3" x14ac:dyDescent="0.25">
      <c r="A98" s="26" t="str">
        <f>'Element Specifications'!A457</f>
        <v>DIM_Market_Categories</v>
      </c>
      <c r="B98" s="26">
        <f>'Element Specifications'!C457</f>
        <v>0</v>
      </c>
      <c r="C98" s="43" t="str">
        <f>'Element Specifications'!G457</f>
        <v>X</v>
      </c>
    </row>
    <row r="99" spans="1:3" x14ac:dyDescent="0.25">
      <c r="A99" s="26" t="str">
        <f>'Element Specifications'!A448</f>
        <v>DIM_Places_of_Service</v>
      </c>
      <c r="B99" s="26">
        <f>'Element Specifications'!C448</f>
        <v>0</v>
      </c>
      <c r="C99" s="43" t="str">
        <f>'Element Specifications'!G448</f>
        <v>X</v>
      </c>
    </row>
    <row r="100" spans="1:3" x14ac:dyDescent="0.25">
      <c r="A100" s="26" t="str">
        <f>'Element Specifications'!A454</f>
        <v>DIM_Races</v>
      </c>
      <c r="B100" s="26">
        <f>'Element Specifications'!C454</f>
        <v>0</v>
      </c>
      <c r="C100" s="43" t="str">
        <f>'Element Specifications'!G454</f>
        <v>X</v>
      </c>
    </row>
    <row r="101" spans="1:3" x14ac:dyDescent="0.25">
      <c r="A101" s="26" t="str">
        <f>'Element Specifications'!A458</f>
        <v>DIM_Relationship_Codes</v>
      </c>
      <c r="B101" s="26">
        <f>'Element Specifications'!C458</f>
        <v>0</v>
      </c>
      <c r="C101" s="43" t="str">
        <f>'Element Specifications'!G458</f>
        <v>X</v>
      </c>
    </row>
    <row r="102" spans="1:3" x14ac:dyDescent="0.25">
      <c r="A102" s="26" t="str">
        <f>'Element Specifications'!A446</f>
        <v>Dim_Tooth_Numbers</v>
      </c>
      <c r="B102" s="26">
        <f>'Element Specifications'!C446</f>
        <v>0</v>
      </c>
      <c r="C102" s="43">
        <f>'Element Specifications'!G446</f>
        <v>0</v>
      </c>
    </row>
    <row r="103" spans="1:3" x14ac:dyDescent="0.25">
      <c r="A103" s="26" t="str">
        <f>'Element Specifications'!A447</f>
        <v>Dim_Tooth_Surfaces</v>
      </c>
      <c r="B103" s="26">
        <f>'Element Specifications'!C447</f>
        <v>0</v>
      </c>
      <c r="C103" s="43">
        <f>'Element Specifications'!G447</f>
        <v>0</v>
      </c>
    </row>
    <row r="104" spans="1:3" x14ac:dyDescent="0.25">
      <c r="A104" s="26" t="str">
        <f>'Element Specifications'!A459</f>
        <v>DIM_Urban_Rural_Frontier</v>
      </c>
      <c r="B104" s="26">
        <f>'Element Specifications'!C459</f>
        <v>0</v>
      </c>
      <c r="C104" s="43" t="str">
        <f>'Element Specifications'!G459</f>
        <v>X</v>
      </c>
    </row>
    <row r="105" spans="1:3" x14ac:dyDescent="0.25">
      <c r="A105" s="26" t="str">
        <f>'Element Specifications'!A218</f>
        <v>Member_Eligibility</v>
      </c>
      <c r="B105" s="26" t="str">
        <f>'Element Specifications'!C218</f>
        <v>Acturarial_Value</v>
      </c>
      <c r="C105" s="43" t="str">
        <f>'Element Specifications'!G218</f>
        <v>X</v>
      </c>
    </row>
    <row r="106" spans="1:3" x14ac:dyDescent="0.25">
      <c r="A106" s="26" t="str">
        <f>'Element Specifications'!A199</f>
        <v>Member_Eligibility</v>
      </c>
      <c r="B106" s="26" t="str">
        <f>'Element Specifications'!C199</f>
        <v>Coverage_Level_Cd</v>
      </c>
      <c r="C106" s="43" t="str">
        <f>'Element Specifications'!G199</f>
        <v>X</v>
      </c>
    </row>
    <row r="107" spans="1:3" x14ac:dyDescent="0.25">
      <c r="A107" s="26" t="str">
        <f>'Element Specifications'!A200</f>
        <v>Member_Eligibility</v>
      </c>
      <c r="B107" s="26" t="str">
        <f>'Element Specifications'!C200</f>
        <v>Coverage_Type_Cd</v>
      </c>
      <c r="C107" s="43" t="str">
        <f>'Element Specifications'!G200</f>
        <v>X</v>
      </c>
    </row>
    <row r="108" spans="1:3" x14ac:dyDescent="0.25">
      <c r="A108" s="26" t="str">
        <f>'Element Specifications'!A201</f>
        <v>Member_Eligibility</v>
      </c>
      <c r="B108" s="26" t="str">
        <f>'Element Specifications'!C201</f>
        <v>Dental_Coverage_Flag</v>
      </c>
      <c r="C108" s="43" t="str">
        <f>'Element Specifications'!G201</f>
        <v>X</v>
      </c>
    </row>
    <row r="109" spans="1:3" x14ac:dyDescent="0.25">
      <c r="A109" s="26" t="str">
        <f>'Element Specifications'!A187</f>
        <v>Member_Eligibility</v>
      </c>
      <c r="B109" s="26" t="str">
        <f>'Element Specifications'!C187</f>
        <v>Eligibility_Day</v>
      </c>
      <c r="C109" s="43">
        <f>'Element Specifications'!G187</f>
        <v>0</v>
      </c>
    </row>
    <row r="110" spans="1:3" x14ac:dyDescent="0.25">
      <c r="A110" s="26" t="str">
        <f>'Element Specifications'!A186</f>
        <v>Member_Eligibility</v>
      </c>
      <c r="B110" s="26" t="str">
        <f>'Element Specifications'!C186</f>
        <v>Eligibility_Dt</v>
      </c>
      <c r="C110" s="43" t="str">
        <f>'Element Specifications'!G186</f>
        <v>X</v>
      </c>
    </row>
    <row r="111" spans="1:3" x14ac:dyDescent="0.25">
      <c r="A111" s="26" t="str">
        <f>'Element Specifications'!A188</f>
        <v>Member_Eligibility</v>
      </c>
      <c r="B111" s="26" t="str">
        <f>'Element Specifications'!C188</f>
        <v>Eligibility_Month</v>
      </c>
      <c r="C111" s="43">
        <f>'Element Specifications'!G188</f>
        <v>0</v>
      </c>
    </row>
    <row r="112" spans="1:3" x14ac:dyDescent="0.25">
      <c r="A112" s="26" t="str">
        <f>'Element Specifications'!A189</f>
        <v>Member_Eligibility</v>
      </c>
      <c r="B112" s="26" t="str">
        <f>'Element Specifications'!C189</f>
        <v>Eligibility_Year</v>
      </c>
      <c r="C112" s="43">
        <f>'Element Specifications'!G189</f>
        <v>0</v>
      </c>
    </row>
    <row r="113" spans="1:3" x14ac:dyDescent="0.25">
      <c r="A113" s="26" t="str">
        <f>'Element Specifications'!A209</f>
        <v>Member_Eligibility</v>
      </c>
      <c r="B113" s="26" t="str">
        <f>'Element Specifications'!C209</f>
        <v>Employer_Tax_ID</v>
      </c>
      <c r="C113" s="43" t="str">
        <f>'Element Specifications'!G209</f>
        <v>X</v>
      </c>
    </row>
    <row r="114" spans="1:3" x14ac:dyDescent="0.25">
      <c r="A114" s="26" t="str">
        <f>'Element Specifications'!A198</f>
        <v>Member_Eligibility</v>
      </c>
      <c r="B114" s="26" t="str">
        <f>'Element Specifications'!C198</f>
        <v>Employer_ZIP_Code</v>
      </c>
      <c r="C114" s="43" t="str">
        <f>'Element Specifications'!G198</f>
        <v>X</v>
      </c>
    </row>
    <row r="115" spans="1:3" x14ac:dyDescent="0.25">
      <c r="A115" s="26" t="str">
        <f>'Element Specifications'!A111</f>
        <v>Medical_Claims_Dx</v>
      </c>
      <c r="B115" s="26" t="str">
        <f>'Element Specifications'!C111</f>
        <v>Claim_ID</v>
      </c>
      <c r="C115" s="43" t="str">
        <f>'Element Specifications'!G111</f>
        <v>X</v>
      </c>
    </row>
    <row r="116" spans="1:3" x14ac:dyDescent="0.25">
      <c r="A116" s="26" t="str">
        <f>'Element Specifications'!A112</f>
        <v>Medical_Claims_Dx</v>
      </c>
      <c r="B116" s="26" t="str">
        <f>'Element Specifications'!C112</f>
        <v>DX_Cd</v>
      </c>
      <c r="C116" s="43" t="str">
        <f>'Element Specifications'!G112</f>
        <v>X</v>
      </c>
    </row>
    <row r="117" spans="1:3" x14ac:dyDescent="0.25">
      <c r="A117" s="26" t="str">
        <f>'Element Specifications'!A113</f>
        <v>Medical_Claims_Dx</v>
      </c>
      <c r="B117" s="26" t="str">
        <f>'Element Specifications'!C113</f>
        <v>DX_Description</v>
      </c>
      <c r="C117" s="43" t="str">
        <f>'Element Specifications'!G113</f>
        <v>X</v>
      </c>
    </row>
    <row r="118" spans="1:3" x14ac:dyDescent="0.25">
      <c r="A118" s="26" t="str">
        <f>'Element Specifications'!A114</f>
        <v>Medical_Claims_Dx</v>
      </c>
      <c r="B118" s="26" t="str">
        <f>'Element Specifications'!C114</f>
        <v>DX_Type</v>
      </c>
      <c r="C118" s="43" t="str">
        <f>'Element Specifications'!G114</f>
        <v>X</v>
      </c>
    </row>
    <row r="119" spans="1:3" x14ac:dyDescent="0.25">
      <c r="A119" s="26" t="str">
        <f>'Element Specifications'!A115</f>
        <v>Medical_Claims_Dx</v>
      </c>
      <c r="B119" s="26" t="str">
        <f>'Element Specifications'!C115</f>
        <v>ICD_Seq_Num</v>
      </c>
      <c r="C119" s="43" t="str">
        <f>'Element Specifications'!G115</f>
        <v>X</v>
      </c>
    </row>
    <row r="120" spans="1:3" x14ac:dyDescent="0.25">
      <c r="A120" s="26" t="str">
        <f>'Element Specifications'!A116</f>
        <v>Medical_Claims_Dx</v>
      </c>
      <c r="B120" s="26" t="str">
        <f>'Element Specifications'!C116</f>
        <v>ICD_Vers_Flag</v>
      </c>
      <c r="C120" s="43" t="str">
        <f>'Element Specifications'!G116</f>
        <v>X</v>
      </c>
    </row>
    <row r="121" spans="1:3" x14ac:dyDescent="0.25">
      <c r="A121" s="26" t="str">
        <f>'Element Specifications'!A117</f>
        <v>Medical_Claims_Dx</v>
      </c>
      <c r="B121" s="26" t="str">
        <f>'Element Specifications'!C117</f>
        <v>POA_Cd</v>
      </c>
      <c r="C121" s="43" t="str">
        <f>'Element Specifications'!G117</f>
        <v>X</v>
      </c>
    </row>
    <row r="122" spans="1:3" x14ac:dyDescent="0.25">
      <c r="A122" s="26" t="str">
        <f>'Element Specifications'!A118</f>
        <v>Medical_Claims_Dx</v>
      </c>
      <c r="B122" s="26" t="str">
        <f>'Element Specifications'!C118</f>
        <v>POA_Description</v>
      </c>
      <c r="C122" s="43" t="str">
        <f>'Element Specifications'!G118</f>
        <v>X</v>
      </c>
    </row>
    <row r="123" spans="1:3" x14ac:dyDescent="0.25">
      <c r="A123" s="26" t="str">
        <f>'Element Specifications'!A119</f>
        <v>Medical_Claims_Dx</v>
      </c>
      <c r="B123" s="26" t="str">
        <f>'Element Specifications'!C119</f>
        <v>POA_Seq_Num</v>
      </c>
      <c r="C123" s="43" t="str">
        <f>'Element Specifications'!G119</f>
        <v>X</v>
      </c>
    </row>
    <row r="124" spans="1:3" x14ac:dyDescent="0.25">
      <c r="A124" s="26" t="str">
        <f>'Element Specifications'!A9</f>
        <v>Medical_Claims_Header</v>
      </c>
      <c r="B124" s="26" t="str">
        <f>'Element Specifications'!C9</f>
        <v>Admit_Diagnosis_Cd</v>
      </c>
      <c r="C124" s="43" t="str">
        <f>'Element Specifications'!G9</f>
        <v>X</v>
      </c>
    </row>
    <row r="125" spans="1:3" x14ac:dyDescent="0.25">
      <c r="A125" s="26" t="str">
        <f>'Element Specifications'!A11</f>
        <v>Medical_Claims_Header</v>
      </c>
      <c r="B125" s="26" t="str">
        <f>'Element Specifications'!C11</f>
        <v>Admit_Dt</v>
      </c>
      <c r="C125" s="43" t="str">
        <f>'Element Specifications'!G11</f>
        <v>X</v>
      </c>
    </row>
    <row r="126" spans="1:3" x14ac:dyDescent="0.25">
      <c r="A126" s="26" t="str">
        <f>'Element Specifications'!A12</f>
        <v>Medical_Claims_Header</v>
      </c>
      <c r="B126" s="26" t="str">
        <f>'Element Specifications'!C12</f>
        <v>Admit_Dt_Day</v>
      </c>
      <c r="C126" s="43">
        <f>'Element Specifications'!G12</f>
        <v>0</v>
      </c>
    </row>
    <row r="127" spans="1:3" x14ac:dyDescent="0.25">
      <c r="A127" s="26" t="str">
        <f>'Element Specifications'!A13</f>
        <v>Medical_Claims_Header</v>
      </c>
      <c r="B127" s="26" t="str">
        <f>'Element Specifications'!C13</f>
        <v>Admit_Dt_Month</v>
      </c>
      <c r="C127" s="43">
        <f>'Element Specifications'!G13</f>
        <v>0</v>
      </c>
    </row>
    <row r="128" spans="1:3" x14ac:dyDescent="0.25">
      <c r="A128" s="26" t="str">
        <f>'Element Specifications'!A17</f>
        <v>Medical_Claims_Header</v>
      </c>
      <c r="B128" s="26" t="str">
        <f>'Element Specifications'!C17</f>
        <v>Discharge_Dt_Day</v>
      </c>
      <c r="C128" s="43">
        <f>'Element Specifications'!G17</f>
        <v>0</v>
      </c>
    </row>
    <row r="129" spans="1:3" x14ac:dyDescent="0.25">
      <c r="A129" s="26" t="str">
        <f>'Element Specifications'!A18</f>
        <v>Medical_Claims_Header</v>
      </c>
      <c r="B129" s="26" t="str">
        <f>'Element Specifications'!C18</f>
        <v>Discharge_Dt_Month</v>
      </c>
      <c r="C129" s="43">
        <f>'Element Specifications'!G18</f>
        <v>0</v>
      </c>
    </row>
    <row r="130" spans="1:3" x14ac:dyDescent="0.25">
      <c r="A130" s="26" t="str">
        <f>'Element Specifications'!A19</f>
        <v>Medical_Claims_Header</v>
      </c>
      <c r="B130" s="26" t="str">
        <f>'Element Specifications'!C19</f>
        <v>Discharge_Dt_Year</v>
      </c>
      <c r="C130" s="43">
        <f>'Element Specifications'!G19</f>
        <v>0</v>
      </c>
    </row>
    <row r="131" spans="1:3" x14ac:dyDescent="0.25">
      <c r="A131" s="26" t="str">
        <f>'Element Specifications'!A55</f>
        <v>Medical_Claims_Header</v>
      </c>
      <c r="B131" s="26" t="str">
        <f>'Element Specifications'!C55</f>
        <v>Discharge_Status_Cd</v>
      </c>
      <c r="C131" s="43" t="str">
        <f>'Element Specifications'!G55</f>
        <v>X</v>
      </c>
    </row>
    <row r="132" spans="1:3" x14ac:dyDescent="0.25">
      <c r="A132" s="26" t="str">
        <f>'Element Specifications'!A20</f>
        <v>Medical_Claims_Header</v>
      </c>
      <c r="B132" s="26" t="str">
        <f>'Element Specifications'!C20</f>
        <v>Discharge_Time</v>
      </c>
      <c r="C132" s="43" t="str">
        <f>'Element Specifications'!G20</f>
        <v>X</v>
      </c>
    </row>
    <row r="133" spans="1:3" x14ac:dyDescent="0.25">
      <c r="A133" s="26" t="str">
        <f>'Element Specifications'!A56</f>
        <v>Medical_Claims_Header</v>
      </c>
      <c r="B133" s="26" t="str">
        <f>'Element Specifications'!C56</f>
        <v>E_Cd</v>
      </c>
      <c r="C133" s="43" t="str">
        <f>'Element Specifications'!G56</f>
        <v>X</v>
      </c>
    </row>
    <row r="134" spans="1:3" x14ac:dyDescent="0.25">
      <c r="A134" s="26" t="str">
        <f>'Element Specifications'!A57</f>
        <v>Medical_Claims_Header</v>
      </c>
      <c r="B134" s="26" t="str">
        <f>'Element Specifications'!C57</f>
        <v>ER_Flag</v>
      </c>
      <c r="C134" s="43" t="str">
        <f>'Element Specifications'!G57</f>
        <v>X</v>
      </c>
    </row>
    <row r="135" spans="1:3" x14ac:dyDescent="0.25">
      <c r="A135" s="26" t="str">
        <f>'Element Specifications'!A7</f>
        <v>Medical_Claims_Header</v>
      </c>
      <c r="B135" s="26" t="str">
        <f>'Element Specifications'!C7</f>
        <v>ICD_Primary_Procedure_Cd</v>
      </c>
      <c r="C135" s="43">
        <f>'Element Specifications'!G7</f>
        <v>0</v>
      </c>
    </row>
    <row r="136" spans="1:3" x14ac:dyDescent="0.25">
      <c r="A136" s="26" t="str">
        <f>'Element Specifications'!A8</f>
        <v>Medical_Claims_Header</v>
      </c>
      <c r="B136" s="26" t="str">
        <f>'Element Specifications'!C8</f>
        <v>ICD_Vers_Flag</v>
      </c>
      <c r="C136" s="43">
        <f>'Element Specifications'!G8</f>
        <v>0</v>
      </c>
    </row>
    <row r="137" spans="1:3" x14ac:dyDescent="0.25">
      <c r="A137" s="26" t="str">
        <f>'Element Specifications'!A58</f>
        <v>Medical_Claims_Header</v>
      </c>
      <c r="B137" s="26" t="str">
        <f>'Element Specifications'!C58</f>
        <v>Insurance_Product_Type_Cd</v>
      </c>
      <c r="C137" s="43" t="str">
        <f>'Element Specifications'!G58</f>
        <v>X</v>
      </c>
    </row>
    <row r="138" spans="1:3" x14ac:dyDescent="0.25">
      <c r="A138" s="26" t="str">
        <f>'Element Specifications'!A59</f>
        <v>Medical_Claims_Header</v>
      </c>
      <c r="B138" s="26" t="str">
        <f>'Element Specifications'!C59</f>
        <v>Insurance_Product_Type_Desc</v>
      </c>
      <c r="C138" s="43" t="str">
        <f>'Element Specifications'!G59</f>
        <v>X</v>
      </c>
    </row>
    <row r="139" spans="1:3" x14ac:dyDescent="0.25">
      <c r="A139" s="26" t="str">
        <f>'Element Specifications'!A60</f>
        <v>Medical_Claims_Header</v>
      </c>
      <c r="B139" s="26" t="str">
        <f>'Element Specifications'!C60</f>
        <v>Length_of_Stay</v>
      </c>
      <c r="C139" s="43" t="str">
        <f>'Element Specifications'!G60</f>
        <v>X</v>
      </c>
    </row>
    <row r="140" spans="1:3" x14ac:dyDescent="0.25">
      <c r="A140" s="26" t="str">
        <f>'Element Specifications'!A61</f>
        <v>Medical_Claims_Header</v>
      </c>
      <c r="B140" s="26" t="str">
        <f>'Element Specifications'!C61</f>
        <v>Line_Count</v>
      </c>
      <c r="C140" s="43" t="str">
        <f>'Element Specifications'!G61</f>
        <v>X</v>
      </c>
    </row>
    <row r="141" spans="1:3" x14ac:dyDescent="0.25">
      <c r="A141" s="26" t="str">
        <f>'Element Specifications'!A62</f>
        <v>Medical_Claims_Header</v>
      </c>
      <c r="B141" s="26" t="str">
        <f>'Element Specifications'!C62</f>
        <v>Line_of_Business_Cd</v>
      </c>
      <c r="C141" s="43" t="str">
        <f>'Element Specifications'!G62</f>
        <v>X</v>
      </c>
    </row>
    <row r="142" spans="1:3" x14ac:dyDescent="0.25">
      <c r="A142" s="26" t="str">
        <f>'Element Specifications'!A63</f>
        <v>Medical_Claims_Header</v>
      </c>
      <c r="B142" s="26" t="str">
        <f>'Element Specifications'!C63</f>
        <v>Member_Age_Days</v>
      </c>
      <c r="C142" s="43">
        <f>'Element Specifications'!G63</f>
        <v>0</v>
      </c>
    </row>
    <row r="143" spans="1:3" x14ac:dyDescent="0.25">
      <c r="A143" s="26" t="str">
        <f>'Element Specifications'!A64</f>
        <v>Medical_Claims_Header</v>
      </c>
      <c r="B143" s="26" t="str">
        <f>'Element Specifications'!C64</f>
        <v>Member_Age_Years</v>
      </c>
      <c r="C143" s="43" t="str">
        <f>'Element Specifications'!G64</f>
        <v>X</v>
      </c>
    </row>
    <row r="144" spans="1:3" x14ac:dyDescent="0.25">
      <c r="A144" s="26" t="str">
        <f>'Element Specifications'!A65</f>
        <v>Medical_Claims_Header</v>
      </c>
      <c r="B144" s="26" t="str">
        <f>'Element Specifications'!C65</f>
        <v>Member_Age_Years_YE</v>
      </c>
      <c r="C144" s="43" t="str">
        <f>'Element Specifications'!G65</f>
        <v>X</v>
      </c>
    </row>
    <row r="145" spans="1:3" x14ac:dyDescent="0.25">
      <c r="A145" s="26" t="str">
        <f>'Element Specifications'!A5</f>
        <v>Medical_Claims_Header</v>
      </c>
      <c r="B145" s="26" t="str">
        <f>'Element Specifications'!C5</f>
        <v>Member_Composite_ID</v>
      </c>
      <c r="C145" s="43" t="str">
        <f>'Element Specifications'!G5</f>
        <v>X</v>
      </c>
    </row>
    <row r="146" spans="1:3" x14ac:dyDescent="0.25">
      <c r="A146" s="26" t="str">
        <f>'Element Specifications'!A66</f>
        <v>Medical_Claims_Header</v>
      </c>
      <c r="B146" s="26" t="str">
        <f>'Element Specifications'!C66</f>
        <v>Member_Eligible_Flag</v>
      </c>
      <c r="C146" s="43" t="str">
        <f>'Element Specifications'!G66</f>
        <v>X</v>
      </c>
    </row>
    <row r="147" spans="1:3" x14ac:dyDescent="0.25">
      <c r="A147" s="26" t="str">
        <f>'Element Specifications'!A6</f>
        <v>Medical_Claims_Header</v>
      </c>
      <c r="B147" s="26" t="str">
        <f>'Element Specifications'!C6</f>
        <v>Member_ID</v>
      </c>
      <c r="C147" s="43" t="str">
        <f>'Element Specifications'!G6</f>
        <v>X</v>
      </c>
    </row>
    <row r="148" spans="1:3" x14ac:dyDescent="0.25">
      <c r="A148" s="26" t="str">
        <f>'Element Specifications'!A38</f>
        <v>Medical_Claims_Header</v>
      </c>
      <c r="B148" s="26" t="str">
        <f>'Element Specifications'!C38</f>
        <v>Member_Liability_Amt</v>
      </c>
      <c r="C148" s="43" t="str">
        <f>'Element Specifications'!G38</f>
        <v>X</v>
      </c>
    </row>
    <row r="149" spans="1:3" x14ac:dyDescent="0.25">
      <c r="A149" s="26" t="str">
        <f>'Element Specifications'!A21</f>
        <v>Medical_Claims_Header</v>
      </c>
      <c r="B149" s="26" t="str">
        <f>'Element Specifications'!C21</f>
        <v>Paid_Dt</v>
      </c>
      <c r="C149" s="43" t="str">
        <f>'Element Specifications'!G21</f>
        <v>X</v>
      </c>
    </row>
    <row r="150" spans="1:3" x14ac:dyDescent="0.25">
      <c r="A150" s="26" t="str">
        <f>'Element Specifications'!A22</f>
        <v>Medical_Claims_Header</v>
      </c>
      <c r="B150" s="26" t="str">
        <f>'Element Specifications'!C22</f>
        <v>Paid_Dt_Day</v>
      </c>
      <c r="C150" s="43">
        <f>'Element Specifications'!G22</f>
        <v>0</v>
      </c>
    </row>
    <row r="151" spans="1:3" x14ac:dyDescent="0.25">
      <c r="A151" s="26" t="str">
        <f>'Element Specifications'!A23</f>
        <v>Medical_Claims_Header</v>
      </c>
      <c r="B151" s="26" t="str">
        <f>'Element Specifications'!C23</f>
        <v>Paid_Dt_Month</v>
      </c>
      <c r="C151" s="43">
        <f>'Element Specifications'!G23</f>
        <v>0</v>
      </c>
    </row>
    <row r="152" spans="1:3" x14ac:dyDescent="0.25">
      <c r="A152" s="26" t="str">
        <f>'Element Specifications'!A24</f>
        <v>Medical_Claims_Header</v>
      </c>
      <c r="B152" s="26" t="str">
        <f>'Element Specifications'!C24</f>
        <v>Paid_Dt_Year</v>
      </c>
      <c r="C152" s="43">
        <f>'Element Specifications'!G24</f>
        <v>0</v>
      </c>
    </row>
    <row r="153" spans="1:3" x14ac:dyDescent="0.25">
      <c r="A153" s="26" t="str">
        <f>'Element Specifications'!A67</f>
        <v>Medical_Claims_Header</v>
      </c>
      <c r="B153" s="26" t="str">
        <f>'Element Specifications'!C67</f>
        <v>Payer_Cd</v>
      </c>
      <c r="C153" s="43" t="str">
        <f>'Element Specifications'!G67</f>
        <v>X</v>
      </c>
    </row>
    <row r="154" spans="1:3" x14ac:dyDescent="0.25">
      <c r="A154" s="26" t="str">
        <f>'Element Specifications'!A39</f>
        <v>Medical_Claims_Header</v>
      </c>
      <c r="B154" s="26" t="str">
        <f>'Element Specifications'!C39</f>
        <v>Plan_Covered_Amt</v>
      </c>
      <c r="C154" s="43" t="str">
        <f>'Element Specifications'!G39</f>
        <v>X</v>
      </c>
    </row>
    <row r="155" spans="1:3" x14ac:dyDescent="0.25">
      <c r="A155" s="26" t="str">
        <f>'Element Specifications'!A40</f>
        <v>Medical_Claims_Header</v>
      </c>
      <c r="B155" s="26" t="str">
        <f>'Element Specifications'!C40</f>
        <v>Plan_Paid_Amt</v>
      </c>
      <c r="C155" s="43" t="str">
        <f>'Element Specifications'!G40</f>
        <v>X</v>
      </c>
    </row>
    <row r="156" spans="1:3" x14ac:dyDescent="0.25">
      <c r="A156" s="26" t="str">
        <f>'Element Specifications'!A41</f>
        <v>Medical_Claims_Header</v>
      </c>
      <c r="B156" s="26" t="str">
        <f>'Element Specifications'!C41</f>
        <v>Prepaid_Amt</v>
      </c>
      <c r="C156" s="43" t="str">
        <f>'Element Specifications'!G41</f>
        <v>X</v>
      </c>
    </row>
    <row r="157" spans="1:3" x14ac:dyDescent="0.25">
      <c r="A157" s="26" t="str">
        <f>'Element Specifications'!A10</f>
        <v>Medical_Claims_Header</v>
      </c>
      <c r="B157" s="26" t="str">
        <f>'Element Specifications'!C10</f>
        <v>Principal_Diagnosis_Cd</v>
      </c>
      <c r="C157" s="43" t="str">
        <f>'Element Specifications'!G10</f>
        <v>X</v>
      </c>
    </row>
    <row r="158" spans="1:3" x14ac:dyDescent="0.25">
      <c r="A158" s="26" t="str">
        <f>'Element Specifications'!A25</f>
        <v>Medical_Claims_Header</v>
      </c>
      <c r="B158" s="26" t="str">
        <f>'Element Specifications'!C25</f>
        <v>Service_End_Dt</v>
      </c>
      <c r="C158" s="43" t="str">
        <f>'Element Specifications'!G25</f>
        <v>X</v>
      </c>
    </row>
    <row r="159" spans="1:3" x14ac:dyDescent="0.25">
      <c r="A159" s="26" t="str">
        <f>'Element Specifications'!A26</f>
        <v>Medical_Claims_Header</v>
      </c>
      <c r="B159" s="26" t="str">
        <f>'Element Specifications'!C26</f>
        <v>Service_End_Dt_Day</v>
      </c>
      <c r="C159" s="43">
        <f>'Element Specifications'!G26</f>
        <v>0</v>
      </c>
    </row>
    <row r="160" spans="1:3" x14ac:dyDescent="0.25">
      <c r="A160" s="26" t="str">
        <f>'Element Specifications'!A27</f>
        <v>Medical_Claims_Header</v>
      </c>
      <c r="B160" s="26" t="str">
        <f>'Element Specifications'!C27</f>
        <v>Service_End_Dt_Month</v>
      </c>
      <c r="C160" s="43">
        <f>'Element Specifications'!G27</f>
        <v>0</v>
      </c>
    </row>
    <row r="161" spans="1:3" x14ac:dyDescent="0.25">
      <c r="A161" s="26" t="str">
        <f>'Element Specifications'!A28</f>
        <v>Medical_Claims_Header</v>
      </c>
      <c r="B161" s="26" t="str">
        <f>'Element Specifications'!C28</f>
        <v>Service_End_Dt_Year</v>
      </c>
      <c r="C161" s="43">
        <f>'Element Specifications'!G28</f>
        <v>0</v>
      </c>
    </row>
    <row r="162" spans="1:3" x14ac:dyDescent="0.25">
      <c r="A162" s="26" t="str">
        <f>'Element Specifications'!A29</f>
        <v>Medical_Claims_Header</v>
      </c>
      <c r="B162" s="26" t="str">
        <f>'Element Specifications'!C29</f>
        <v>Service_Start_Dt</v>
      </c>
      <c r="C162" s="43" t="str">
        <f>'Element Specifications'!G29</f>
        <v>X</v>
      </c>
    </row>
    <row r="163" spans="1:3" x14ac:dyDescent="0.25">
      <c r="A163" s="26" t="str">
        <f>'Element Specifications'!A30</f>
        <v>Medical_Claims_Header</v>
      </c>
      <c r="B163" s="26" t="str">
        <f>'Element Specifications'!C30</f>
        <v>Service_Start_Dt_Day</v>
      </c>
      <c r="C163" s="43">
        <f>'Element Specifications'!G30</f>
        <v>0</v>
      </c>
    </row>
    <row r="164" spans="1:3" x14ac:dyDescent="0.25">
      <c r="A164" s="26" t="str">
        <f>'Element Specifications'!A31</f>
        <v>Medical_Claims_Header</v>
      </c>
      <c r="B164" s="26" t="str">
        <f>'Element Specifications'!C31</f>
        <v>Service_Start_Dt_Month</v>
      </c>
      <c r="C164" s="43">
        <f>'Element Specifications'!G31</f>
        <v>0</v>
      </c>
    </row>
    <row r="165" spans="1:3" x14ac:dyDescent="0.25">
      <c r="A165" s="26" t="str">
        <f>'Element Specifications'!A32</f>
        <v>Medical_Claims_Header</v>
      </c>
      <c r="B165" s="26" t="str">
        <f>'Element Specifications'!C32</f>
        <v>Service_Start_Dt_Year</v>
      </c>
      <c r="C165" s="43">
        <f>'Element Specifications'!G32</f>
        <v>0</v>
      </c>
    </row>
    <row r="166" spans="1:3" x14ac:dyDescent="0.25">
      <c r="A166" s="26" t="str">
        <f>'Element Specifications'!A14</f>
        <v>Medical_Claims_Header</v>
      </c>
      <c r="B166" s="26" t="str">
        <f>'Element Specifications'!C14</f>
        <v>Admit_Dt_Year</v>
      </c>
      <c r="C166" s="43">
        <f>'Element Specifications'!G14</f>
        <v>0</v>
      </c>
    </row>
    <row r="167" spans="1:3" x14ac:dyDescent="0.25">
      <c r="A167" s="26" t="str">
        <f>'Element Specifications'!A43</f>
        <v>Medical_Claims_Header</v>
      </c>
      <c r="B167" s="26" t="str">
        <f>'Element Specifications'!C43</f>
        <v>Admit_Source_Cd</v>
      </c>
      <c r="C167" s="43" t="str">
        <f>'Element Specifications'!G43</f>
        <v>X</v>
      </c>
    </row>
    <row r="168" spans="1:3" x14ac:dyDescent="0.25">
      <c r="A168" s="26" t="str">
        <f>'Element Specifications'!A44</f>
        <v>Medical_Claims_Header</v>
      </c>
      <c r="B168" s="26" t="str">
        <f>'Element Specifications'!C44</f>
        <v>Admit_Source_Desc</v>
      </c>
      <c r="C168" s="43">
        <f>'Element Specifications'!G44</f>
        <v>0</v>
      </c>
    </row>
    <row r="169" spans="1:3" x14ac:dyDescent="0.25">
      <c r="A169" s="26" t="str">
        <f>'Element Specifications'!A15</f>
        <v>Medical_Claims_Header</v>
      </c>
      <c r="B169" s="26" t="str">
        <f>'Element Specifications'!C15</f>
        <v>Admit_Time</v>
      </c>
      <c r="C169" s="43" t="str">
        <f>'Element Specifications'!G15</f>
        <v>X</v>
      </c>
    </row>
    <row r="170" spans="1:3" x14ac:dyDescent="0.25">
      <c r="A170" s="26" t="str">
        <f>'Element Specifications'!A45</f>
        <v>Medical_Claims_Header</v>
      </c>
      <c r="B170" s="26" t="str">
        <f>'Element Specifications'!C45</f>
        <v>Admit_Type_Cd</v>
      </c>
      <c r="C170" s="43" t="str">
        <f>'Element Specifications'!G45</f>
        <v>X</v>
      </c>
    </row>
    <row r="171" spans="1:3" x14ac:dyDescent="0.25">
      <c r="A171" s="26" t="str">
        <f>'Element Specifications'!A46</f>
        <v>Medical_Claims_Header</v>
      </c>
      <c r="B171" s="26" t="str">
        <f>'Element Specifications'!C46</f>
        <v>Admit_Type_Desc</v>
      </c>
      <c r="C171" s="43">
        <f>'Element Specifications'!G46</f>
        <v>0</v>
      </c>
    </row>
    <row r="172" spans="1:3" x14ac:dyDescent="0.25">
      <c r="A172" s="26" t="str">
        <f>'Element Specifications'!A33</f>
        <v>Medical_Claims_Header</v>
      </c>
      <c r="B172" s="26" t="str">
        <f>'Element Specifications'!C33</f>
        <v>Allowed_Amt</v>
      </c>
      <c r="C172" s="43" t="str">
        <f>'Element Specifications'!G33</f>
        <v>X</v>
      </c>
    </row>
    <row r="173" spans="1:3" x14ac:dyDescent="0.25">
      <c r="A173" s="26" t="str">
        <f>'Element Specifications'!A47</f>
        <v>Medical_Claims_Header</v>
      </c>
      <c r="B173" s="26" t="str">
        <f>'Element Specifications'!C47</f>
        <v>Bill_Type_Cd</v>
      </c>
      <c r="C173" s="43" t="str">
        <f>'Element Specifications'!G47</f>
        <v>X</v>
      </c>
    </row>
    <row r="174" spans="1:3" x14ac:dyDescent="0.25">
      <c r="A174" s="26" t="str">
        <f>'Element Specifications'!A48</f>
        <v>Medical_Claims_Header</v>
      </c>
      <c r="B174" s="26" t="str">
        <f>'Element Specifications'!C48</f>
        <v>Bill_Type_Desc</v>
      </c>
      <c r="C174" s="43">
        <f>'Element Specifications'!G48</f>
        <v>0</v>
      </c>
    </row>
    <row r="175" spans="1:3" x14ac:dyDescent="0.25">
      <c r="A175" s="26" t="str">
        <f>'Element Specifications'!A3</f>
        <v>Medical_Claims_Header</v>
      </c>
      <c r="B175" s="26" t="str">
        <f>'Element Specifications'!C3</f>
        <v>Billing_Provider_Composite_ID</v>
      </c>
      <c r="C175" s="43" t="str">
        <f>'Element Specifications'!G3</f>
        <v>X</v>
      </c>
    </row>
    <row r="176" spans="1:3" x14ac:dyDescent="0.25">
      <c r="A176" s="26" t="str">
        <f>'Element Specifications'!A49</f>
        <v>Medical_Claims_Header</v>
      </c>
      <c r="B176" s="26" t="str">
        <f>'Element Specifications'!C49</f>
        <v>Capitation_Flag</v>
      </c>
      <c r="C176" s="43" t="str">
        <f>'Element Specifications'!G49</f>
        <v>X</v>
      </c>
    </row>
    <row r="177" spans="1:3" x14ac:dyDescent="0.25">
      <c r="A177" s="26" t="str">
        <f>'Element Specifications'!A34</f>
        <v>Medical_Claims_Header</v>
      </c>
      <c r="B177" s="26" t="str">
        <f>'Element Specifications'!C34</f>
        <v>Charge_Amt</v>
      </c>
      <c r="C177" s="43" t="str">
        <f>'Element Specifications'!G34</f>
        <v>X</v>
      </c>
    </row>
    <row r="178" spans="1:3" x14ac:dyDescent="0.25">
      <c r="A178" s="26" t="str">
        <f>'Element Specifications'!A4</f>
        <v>Medical_Claims_Header</v>
      </c>
      <c r="B178" s="26" t="str">
        <f>'Element Specifications'!C4</f>
        <v>Claim_ID</v>
      </c>
      <c r="C178" s="43" t="str">
        <f>'Element Specifications'!G4</f>
        <v>X</v>
      </c>
    </row>
    <row r="179" spans="1:3" x14ac:dyDescent="0.25">
      <c r="A179" s="26" t="str">
        <f>'Element Specifications'!A50</f>
        <v>Medical_Claims_Header</v>
      </c>
      <c r="B179" s="26" t="str">
        <f>'Element Specifications'!C50</f>
        <v>Claim_Status_Cd</v>
      </c>
      <c r="C179" s="43" t="str">
        <f>'Element Specifications'!G50</f>
        <v>X</v>
      </c>
    </row>
    <row r="180" spans="1:3" x14ac:dyDescent="0.25">
      <c r="A180" s="26" t="str">
        <f>'Element Specifications'!A51</f>
        <v>Medical_Claims_Header</v>
      </c>
      <c r="B180" s="26" t="str">
        <f>'Element Specifications'!C51</f>
        <v>Claim_Type_Cd</v>
      </c>
      <c r="C180" s="43" t="str">
        <f>'Element Specifications'!G51</f>
        <v>X</v>
      </c>
    </row>
    <row r="181" spans="1:3" x14ac:dyDescent="0.25">
      <c r="A181" s="26" t="str">
        <f>'Element Specifications'!A52</f>
        <v>Medical_Claims_Header</v>
      </c>
      <c r="B181" s="26" t="str">
        <f>'Element Specifications'!C52</f>
        <v>COB_Flag</v>
      </c>
      <c r="C181" s="43" t="str">
        <f>'Element Specifications'!G52</f>
        <v>X</v>
      </c>
    </row>
    <row r="182" spans="1:3" x14ac:dyDescent="0.25">
      <c r="A182" s="26" t="str">
        <f>'Element Specifications'!A35</f>
        <v>Medical_Claims_Header</v>
      </c>
      <c r="B182" s="26" t="str">
        <f>'Element Specifications'!C35</f>
        <v>Coinsurance_Amt</v>
      </c>
      <c r="C182" s="43" t="str">
        <f>'Element Specifications'!G35</f>
        <v>X</v>
      </c>
    </row>
    <row r="183" spans="1:3" x14ac:dyDescent="0.25">
      <c r="A183" s="26" t="str">
        <f>'Element Specifications'!A36</f>
        <v>Medical_Claims_Header</v>
      </c>
      <c r="B183" s="26" t="str">
        <f>'Element Specifications'!C36</f>
        <v>Copay_Amt</v>
      </c>
      <c r="C183" s="43" t="str">
        <f>'Element Specifications'!G36</f>
        <v>X</v>
      </c>
    </row>
    <row r="184" spans="1:3" x14ac:dyDescent="0.25">
      <c r="A184" s="26" t="str">
        <f>'Element Specifications'!A37</f>
        <v>Medical_Claims_Header</v>
      </c>
      <c r="B184" s="26" t="str">
        <f>'Element Specifications'!C37</f>
        <v>Deductible_Amt</v>
      </c>
      <c r="C184" s="43" t="str">
        <f>'Element Specifications'!G37</f>
        <v>X</v>
      </c>
    </row>
    <row r="185" spans="1:3" x14ac:dyDescent="0.25">
      <c r="A185" s="26" t="str">
        <f>'Element Specifications'!A53</f>
        <v>Medical_Claims_Header</v>
      </c>
      <c r="B185" s="26" t="str">
        <f>'Element Specifications'!C53</f>
        <v>Dental_Carrier_Flag</v>
      </c>
      <c r="C185" s="43">
        <f>'Element Specifications'!G53</f>
        <v>0</v>
      </c>
    </row>
    <row r="186" spans="1:3" x14ac:dyDescent="0.25">
      <c r="A186" s="26" t="str">
        <f>'Element Specifications'!A54</f>
        <v>Medical_Claims_Header</v>
      </c>
      <c r="B186" s="26" t="str">
        <f>'Element Specifications'!C54</f>
        <v>Dental_Flag</v>
      </c>
      <c r="C186" s="43">
        <f>'Element Specifications'!G54</f>
        <v>0</v>
      </c>
    </row>
    <row r="187" spans="1:3" x14ac:dyDescent="0.25">
      <c r="A187" s="26" t="str">
        <f>'Element Specifications'!A16</f>
        <v>Medical_Claims_Header</v>
      </c>
      <c r="B187" s="26" t="str">
        <f>'Element Specifications'!C16</f>
        <v>Discharge_Dt</v>
      </c>
      <c r="C187" s="43" t="str">
        <f>'Element Specifications'!G16</f>
        <v>X</v>
      </c>
    </row>
    <row r="188" spans="1:3" x14ac:dyDescent="0.25">
      <c r="A188" s="26" t="str">
        <f>'Element Specifications'!A101</f>
        <v>Medical_Claims_Line</v>
      </c>
      <c r="B188" s="26" t="str">
        <f>'Element Specifications'!C101</f>
        <v>ER_Flag</v>
      </c>
      <c r="C188" s="43" t="str">
        <f>'Element Specifications'!G101</f>
        <v>X</v>
      </c>
    </row>
    <row r="189" spans="1:3" x14ac:dyDescent="0.25">
      <c r="A189" s="26" t="str">
        <f>'Element Specifications'!A102</f>
        <v>Medical_Claims_Line</v>
      </c>
      <c r="B189" s="26" t="str">
        <f>'Element Specifications'!C102</f>
        <v>Line_No</v>
      </c>
      <c r="C189" s="43" t="str">
        <f>'Element Specifications'!G102</f>
        <v>X</v>
      </c>
    </row>
    <row r="190" spans="1:3" x14ac:dyDescent="0.25">
      <c r="A190" s="26" t="str">
        <f>'Element Specifications'!A70</f>
        <v>Medical_Claims_Line</v>
      </c>
      <c r="B190" s="26" t="str">
        <f>'Element Specifications'!C70</f>
        <v>Member_Composite_ID</v>
      </c>
      <c r="C190" s="43" t="str">
        <f>'Element Specifications'!G70</f>
        <v>X</v>
      </c>
    </row>
    <row r="191" spans="1:3" x14ac:dyDescent="0.25">
      <c r="A191" s="26" t="str">
        <f>'Element Specifications'!A71</f>
        <v>Medical_Claims_Line</v>
      </c>
      <c r="B191" s="26" t="str">
        <f>'Element Specifications'!C71</f>
        <v>Member_ID</v>
      </c>
      <c r="C191" s="43" t="str">
        <f>'Element Specifications'!G71</f>
        <v>X</v>
      </c>
    </row>
    <row r="192" spans="1:3" x14ac:dyDescent="0.25">
      <c r="A192" s="26" t="str">
        <f>'Element Specifications'!A92</f>
        <v>Medical_Claims_Line</v>
      </c>
      <c r="B192" s="26" t="str">
        <f>'Element Specifications'!C92</f>
        <v>Member_Liability_Amt</v>
      </c>
      <c r="C192" s="43" t="str">
        <f>'Element Specifications'!G92</f>
        <v>X</v>
      </c>
    </row>
    <row r="193" spans="1:3" x14ac:dyDescent="0.25">
      <c r="A193" s="26" t="str">
        <f>'Element Specifications'!A97</f>
        <v>Medical_Claims_Line</v>
      </c>
      <c r="B193" s="26" t="str">
        <f>'Element Specifications'!C97</f>
        <v>NDC_Cd</v>
      </c>
      <c r="C193" s="43" t="str">
        <f>'Element Specifications'!G97</f>
        <v>X</v>
      </c>
    </row>
    <row r="194" spans="1:3" x14ac:dyDescent="0.25">
      <c r="A194" s="26" t="str">
        <f>'Element Specifications'!A104</f>
        <v>Medical_Claims_Line</v>
      </c>
      <c r="B194" s="26" t="str">
        <f>'Element Specifications'!C104</f>
        <v>Place_of_Service_Cd</v>
      </c>
      <c r="C194" s="43" t="str">
        <f>'Element Specifications'!G104</f>
        <v>X</v>
      </c>
    </row>
    <row r="195" spans="1:3" x14ac:dyDescent="0.25">
      <c r="A195" s="26" t="str">
        <f>'Element Specifications'!A93</f>
        <v>Medical_Claims_Line</v>
      </c>
      <c r="B195" s="26" t="str">
        <f>'Element Specifications'!C93</f>
        <v>Plan_Covered_Amt</v>
      </c>
      <c r="C195" s="43" t="str">
        <f>'Element Specifications'!G93</f>
        <v>X</v>
      </c>
    </row>
    <row r="196" spans="1:3" x14ac:dyDescent="0.25">
      <c r="A196" s="26" t="str">
        <f>'Element Specifications'!A94</f>
        <v>Medical_Claims_Line</v>
      </c>
      <c r="B196" s="26" t="str">
        <f>'Element Specifications'!C94</f>
        <v>Plan_Paid_Amt</v>
      </c>
      <c r="C196" s="43" t="str">
        <f>'Element Specifications'!G94</f>
        <v>X</v>
      </c>
    </row>
    <row r="197" spans="1:3" x14ac:dyDescent="0.25">
      <c r="A197" s="26" t="str">
        <f>'Element Specifications'!A95</f>
        <v>Medical_Claims_Line</v>
      </c>
      <c r="B197" s="26" t="str">
        <f>'Element Specifications'!C95</f>
        <v>Prepaid_Amt</v>
      </c>
      <c r="C197" s="43" t="str">
        <f>'Element Specifications'!G95</f>
        <v>X</v>
      </c>
    </row>
    <row r="198" spans="1:3" x14ac:dyDescent="0.25">
      <c r="A198" s="26" t="str">
        <f>'Element Specifications'!A78</f>
        <v>Medical_Claims_Line</v>
      </c>
      <c r="B198" s="26" t="str">
        <f>'Element Specifications'!C78</f>
        <v>Revenue_Cd</v>
      </c>
      <c r="C198" s="43" t="str">
        <f>'Element Specifications'!G78</f>
        <v>X</v>
      </c>
    </row>
    <row r="199" spans="1:3" x14ac:dyDescent="0.25">
      <c r="A199" s="26" t="str">
        <f>'Element Specifications'!A79</f>
        <v>Medical_Claims_Line</v>
      </c>
      <c r="B199" s="26" t="str">
        <f>'Element Specifications'!C79</f>
        <v>Service_End_Dt</v>
      </c>
      <c r="C199" s="43" t="str">
        <f>'Element Specifications'!G79</f>
        <v>X</v>
      </c>
    </row>
    <row r="200" spans="1:3" x14ac:dyDescent="0.25">
      <c r="A200" s="26" t="str">
        <f>'Element Specifications'!A80</f>
        <v>Medical_Claims_Line</v>
      </c>
      <c r="B200" s="26" t="str">
        <f>'Element Specifications'!C80</f>
        <v>Service_End_Dt_Day</v>
      </c>
      <c r="C200" s="43">
        <f>'Element Specifications'!G80</f>
        <v>0</v>
      </c>
    </row>
    <row r="201" spans="1:3" x14ac:dyDescent="0.25">
      <c r="A201" s="26" t="str">
        <f>'Element Specifications'!A81</f>
        <v>Medical_Claims_Line</v>
      </c>
      <c r="B201" s="26" t="str">
        <f>'Element Specifications'!C81</f>
        <v>Service_End_Dt_Month</v>
      </c>
      <c r="C201" s="43">
        <f>'Element Specifications'!G81</f>
        <v>0</v>
      </c>
    </row>
    <row r="202" spans="1:3" x14ac:dyDescent="0.25">
      <c r="A202" s="26" t="str">
        <f>'Element Specifications'!A82</f>
        <v>Medical_Claims_Line</v>
      </c>
      <c r="B202" s="26" t="str">
        <f>'Element Specifications'!C82</f>
        <v>Service_End_Dt_Year</v>
      </c>
      <c r="C202" s="43">
        <f>'Element Specifications'!G82</f>
        <v>0</v>
      </c>
    </row>
    <row r="203" spans="1:3" x14ac:dyDescent="0.25">
      <c r="A203" s="26" t="str">
        <f>'Element Specifications'!A72</f>
        <v>Medical_Claims_Line</v>
      </c>
      <c r="B203" s="26" t="str">
        <f>'Element Specifications'!C72</f>
        <v>Service_Provider_Composite_ID</v>
      </c>
      <c r="C203" s="43" t="str">
        <f>'Element Specifications'!G72</f>
        <v>X</v>
      </c>
    </row>
    <row r="204" spans="1:3" x14ac:dyDescent="0.25">
      <c r="A204" s="26" t="str">
        <f>'Element Specifications'!A105</f>
        <v>Medical_Claims_Line</v>
      </c>
      <c r="B204" s="26" t="str">
        <f>'Element Specifications'!C105</f>
        <v>Service_Qty</v>
      </c>
      <c r="C204" s="43" t="str">
        <f>'Element Specifications'!G105</f>
        <v>X</v>
      </c>
    </row>
    <row r="205" spans="1:3" x14ac:dyDescent="0.25">
      <c r="A205" s="26" t="str">
        <f>'Element Specifications'!A83</f>
        <v>Medical_Claims_Line</v>
      </c>
      <c r="B205" s="26" t="str">
        <f>'Element Specifications'!C83</f>
        <v>Service_Start_Dt</v>
      </c>
      <c r="C205" s="43" t="str">
        <f>'Element Specifications'!G83</f>
        <v>X</v>
      </c>
    </row>
    <row r="206" spans="1:3" x14ac:dyDescent="0.25">
      <c r="A206" s="26" t="str">
        <f>'Element Specifications'!A84</f>
        <v>Medical_Claims_Line</v>
      </c>
      <c r="B206" s="26" t="str">
        <f>'Element Specifications'!C84</f>
        <v>Service_Start_Dt_Day</v>
      </c>
      <c r="C206" s="43">
        <f>'Element Specifications'!G84</f>
        <v>0</v>
      </c>
    </row>
    <row r="207" spans="1:3" x14ac:dyDescent="0.25">
      <c r="A207" s="26" t="str">
        <f>'Element Specifications'!A85</f>
        <v>Medical_Claims_Line</v>
      </c>
      <c r="B207" s="26" t="str">
        <f>'Element Specifications'!C85</f>
        <v>Service_Start_Dt_Month</v>
      </c>
      <c r="C207" s="43">
        <f>'Element Specifications'!G85</f>
        <v>0</v>
      </c>
    </row>
    <row r="208" spans="1:3" x14ac:dyDescent="0.25">
      <c r="A208" s="26" t="str">
        <f>'Element Specifications'!A86</f>
        <v>Medical_Claims_Line</v>
      </c>
      <c r="B208" s="26" t="str">
        <f>'Element Specifications'!C86</f>
        <v>Service_Start_Dt_Year</v>
      </c>
      <c r="C208" s="43">
        <f>'Element Specifications'!G86</f>
        <v>0</v>
      </c>
    </row>
    <row r="209" spans="1:3" x14ac:dyDescent="0.25">
      <c r="A209" s="26" t="str">
        <f>'Element Specifications'!A88</f>
        <v>Medical_Claims_Line</v>
      </c>
      <c r="B209" s="26" t="str">
        <f>'Element Specifications'!C88</f>
        <v>Allowed_Amt</v>
      </c>
      <c r="C209" s="43" t="str">
        <f>'Element Specifications'!G88</f>
        <v>X</v>
      </c>
    </row>
    <row r="210" spans="1:3" x14ac:dyDescent="0.25">
      <c r="A210" s="26" t="str">
        <f>'Element Specifications'!A68</f>
        <v>Medical_Claims_Line</v>
      </c>
      <c r="B210" s="26" t="str">
        <f>'Element Specifications'!C68</f>
        <v>Billing_Provider_Composite_ID</v>
      </c>
      <c r="C210" s="43" t="str">
        <f>'Element Specifications'!G68</f>
        <v>X</v>
      </c>
    </row>
    <row r="211" spans="1:3" x14ac:dyDescent="0.25">
      <c r="A211" s="26" t="str">
        <f>'Element Specifications'!A98</f>
        <v>Medical_Claims_Line</v>
      </c>
      <c r="B211" s="26" t="str">
        <f>'Element Specifications'!C98</f>
        <v>Capitation_Flag</v>
      </c>
      <c r="C211" s="43" t="str">
        <f>'Element Specifications'!G98</f>
        <v>X</v>
      </c>
    </row>
    <row r="212" spans="1:3" x14ac:dyDescent="0.25">
      <c r="A212" s="26" t="str">
        <f>'Element Specifications'!A87</f>
        <v>Medical_Claims_Line</v>
      </c>
      <c r="B212" s="26" t="str">
        <f>'Element Specifications'!C87</f>
        <v>Charge_Amt</v>
      </c>
      <c r="C212" s="43" t="str">
        <f>'Element Specifications'!G87</f>
        <v>X</v>
      </c>
    </row>
    <row r="213" spans="1:3" x14ac:dyDescent="0.25">
      <c r="A213" s="26" t="str">
        <f>'Element Specifications'!A69</f>
        <v>Medical_Claims_Line</v>
      </c>
      <c r="B213" s="26" t="str">
        <f>'Element Specifications'!C69</f>
        <v>Claim_ID</v>
      </c>
      <c r="C213" s="43" t="str">
        <f>'Element Specifications'!G69</f>
        <v>X</v>
      </c>
    </row>
    <row r="214" spans="1:3" x14ac:dyDescent="0.25">
      <c r="A214" s="26" t="str">
        <f>'Element Specifications'!A103</f>
        <v>Medical_Claims_Line</v>
      </c>
      <c r="B214" s="26" t="str">
        <f>'Element Specifications'!C103</f>
        <v>Claim_Status_Cd</v>
      </c>
      <c r="C214" s="43" t="str">
        <f>'Element Specifications'!G103</f>
        <v>X</v>
      </c>
    </row>
    <row r="215" spans="1:3" x14ac:dyDescent="0.25">
      <c r="A215" s="26" t="str">
        <f>'Element Specifications'!A89</f>
        <v>Medical_Claims_Line</v>
      </c>
      <c r="B215" s="26" t="str">
        <f>'Element Specifications'!C89</f>
        <v>Coinsurance_Amt</v>
      </c>
      <c r="C215" s="43" t="str">
        <f>'Element Specifications'!G89</f>
        <v>X</v>
      </c>
    </row>
    <row r="216" spans="1:3" x14ac:dyDescent="0.25">
      <c r="A216" s="26" t="str">
        <f>'Element Specifications'!A90</f>
        <v>Medical_Claims_Line</v>
      </c>
      <c r="B216" s="26" t="str">
        <f>'Element Specifications'!C90</f>
        <v>Copay_Amt</v>
      </c>
      <c r="C216" s="43" t="str">
        <f>'Element Specifications'!G90</f>
        <v>X</v>
      </c>
    </row>
    <row r="217" spans="1:3" x14ac:dyDescent="0.25">
      <c r="A217" s="26" t="str">
        <f>'Element Specifications'!A73</f>
        <v>Medical_Claims_Line</v>
      </c>
      <c r="B217" s="26" t="str">
        <f>'Element Specifications'!C73</f>
        <v>CPT4_Cd</v>
      </c>
      <c r="C217" s="43" t="str">
        <f>'Element Specifications'!G73</f>
        <v>X</v>
      </c>
    </row>
    <row r="218" spans="1:3" x14ac:dyDescent="0.25">
      <c r="A218" s="26" t="str">
        <f>'Element Specifications'!A74</f>
        <v>Medical_Claims_Line</v>
      </c>
      <c r="B218" s="26" t="str">
        <f>'Element Specifications'!C74</f>
        <v>CPT4_Mod1_Cd</v>
      </c>
      <c r="C218" s="43" t="str">
        <f>'Element Specifications'!G74</f>
        <v>X</v>
      </c>
    </row>
    <row r="219" spans="1:3" x14ac:dyDescent="0.25">
      <c r="A219" s="26" t="str">
        <f>'Element Specifications'!A75</f>
        <v>Medical_Claims_Line</v>
      </c>
      <c r="B219" s="26" t="str">
        <f>'Element Specifications'!C75</f>
        <v>CPT4_Mod2_Cd</v>
      </c>
      <c r="C219" s="43" t="str">
        <f>'Element Specifications'!G75</f>
        <v>X</v>
      </c>
    </row>
    <row r="220" spans="1:3" x14ac:dyDescent="0.25">
      <c r="A220" s="26" t="str">
        <f>'Element Specifications'!A76</f>
        <v>Medical_Claims_Line</v>
      </c>
      <c r="B220" s="26" t="str">
        <f>'Element Specifications'!C76</f>
        <v>CPT4_Mod3_Cd</v>
      </c>
      <c r="C220" s="43" t="str">
        <f>'Element Specifications'!G76</f>
        <v>X</v>
      </c>
    </row>
    <row r="221" spans="1:3" x14ac:dyDescent="0.25">
      <c r="A221" s="26" t="str">
        <f>'Element Specifications'!A77</f>
        <v>Medical_Claims_Line</v>
      </c>
      <c r="B221" s="26" t="str">
        <f>'Element Specifications'!C77</f>
        <v>CPT4_Mod4_Cd</v>
      </c>
      <c r="C221" s="43" t="str">
        <f>'Element Specifications'!G77</f>
        <v>X</v>
      </c>
    </row>
    <row r="222" spans="1:3" x14ac:dyDescent="0.25">
      <c r="A222" s="26" t="str">
        <f>'Element Specifications'!A91</f>
        <v>Medical_Claims_Line</v>
      </c>
      <c r="B222" s="26" t="str">
        <f>'Element Specifications'!C91</f>
        <v>Deductible_Amt</v>
      </c>
      <c r="C222" s="43" t="str">
        <f>'Element Specifications'!G91</f>
        <v>X</v>
      </c>
    </row>
    <row r="223" spans="1:3" x14ac:dyDescent="0.25">
      <c r="A223" s="26" t="str">
        <f>'Element Specifications'!A99</f>
        <v>Medical_Claims_Line</v>
      </c>
      <c r="B223" s="26" t="str">
        <f>'Element Specifications'!C99</f>
        <v>Dental_Carrier_Flag</v>
      </c>
      <c r="C223" s="43">
        <f>'Element Specifications'!G99</f>
        <v>0</v>
      </c>
    </row>
    <row r="224" spans="1:3" x14ac:dyDescent="0.25">
      <c r="A224" s="26" t="str">
        <f>'Element Specifications'!A100</f>
        <v>Medical_Claims_Line</v>
      </c>
      <c r="B224" s="26" t="str">
        <f>'Element Specifications'!C100</f>
        <v>Dental_Flag</v>
      </c>
      <c r="C224" s="43">
        <f>'Element Specifications'!G100</f>
        <v>0</v>
      </c>
    </row>
    <row r="225" spans="1:3" x14ac:dyDescent="0.25">
      <c r="A225" s="26" t="str">
        <f>'Element Specifications'!A121</f>
        <v>Medical_Claims_Procedures</v>
      </c>
      <c r="B225" s="26" t="str">
        <f>'Element Specifications'!C121</f>
        <v>ICD_Vers_Flag</v>
      </c>
      <c r="C225" s="43" t="str">
        <f>'Element Specifications'!G121</f>
        <v>X</v>
      </c>
    </row>
    <row r="226" spans="1:3" x14ac:dyDescent="0.25">
      <c r="A226" s="26" t="str">
        <f>'Element Specifications'!A122</f>
        <v>Medical_Claims_Procedures</v>
      </c>
      <c r="B226" s="26" t="str">
        <f>'Element Specifications'!C122</f>
        <v>Procedure_Cd</v>
      </c>
      <c r="C226" s="43" t="str">
        <f>'Element Specifications'!G122</f>
        <v>X</v>
      </c>
    </row>
    <row r="227" spans="1:3" x14ac:dyDescent="0.25">
      <c r="A227" s="26" t="str">
        <f>'Element Specifications'!A124</f>
        <v>Medical_Claims_Procedures</v>
      </c>
      <c r="B227" s="26" t="str">
        <f>'Element Specifications'!C124</f>
        <v>Procedure_Dt</v>
      </c>
      <c r="C227" s="43" t="str">
        <f>'Element Specifications'!G124</f>
        <v>X</v>
      </c>
    </row>
    <row r="228" spans="1:3" x14ac:dyDescent="0.25">
      <c r="A228" s="26" t="str">
        <f>'Element Specifications'!A125</f>
        <v>Medical_Claims_Procedures</v>
      </c>
      <c r="B228" s="26" t="str">
        <f>'Element Specifications'!C125</f>
        <v>Procedure_Dt_Day</v>
      </c>
      <c r="C228" s="43">
        <f>'Element Specifications'!G125</f>
        <v>0</v>
      </c>
    </row>
    <row r="229" spans="1:3" x14ac:dyDescent="0.25">
      <c r="A229" s="26" t="str">
        <f>'Element Specifications'!A126</f>
        <v>Medical_Claims_Procedures</v>
      </c>
      <c r="B229" s="26" t="str">
        <f>'Element Specifications'!C126</f>
        <v>Procedure_Dt_Month</v>
      </c>
      <c r="C229" s="43">
        <f>'Element Specifications'!G126</f>
        <v>0</v>
      </c>
    </row>
    <row r="230" spans="1:3" x14ac:dyDescent="0.25">
      <c r="A230" s="26" t="str">
        <f>'Element Specifications'!A127</f>
        <v>Medical_Claims_Procedures</v>
      </c>
      <c r="B230" s="26" t="str">
        <f>'Element Specifications'!C127</f>
        <v>Procedure_Dt_Year</v>
      </c>
      <c r="C230" s="43">
        <f>'Element Specifications'!G127</f>
        <v>0</v>
      </c>
    </row>
    <row r="231" spans="1:3" x14ac:dyDescent="0.25">
      <c r="A231" s="26" t="str">
        <f>'Element Specifications'!A123</f>
        <v>Medical_Claims_Procedures</v>
      </c>
      <c r="B231" s="26" t="str">
        <f>'Element Specifications'!C123</f>
        <v>Seq_Num</v>
      </c>
      <c r="C231" s="43" t="str">
        <f>'Element Specifications'!G123</f>
        <v>X</v>
      </c>
    </row>
    <row r="232" spans="1:3" x14ac:dyDescent="0.25">
      <c r="A232" s="26" t="str">
        <f>'Element Specifications'!A120</f>
        <v>Medical_Claims_Procedures</v>
      </c>
      <c r="B232" s="26" t="str">
        <f>'Element Specifications'!C120</f>
        <v>Claim_ID</v>
      </c>
      <c r="C232" s="43" t="str">
        <f>'Element Specifications'!G120</f>
        <v>X</v>
      </c>
    </row>
    <row r="233" spans="1:3" x14ac:dyDescent="0.25">
      <c r="A233" s="26" t="str">
        <f>'Element Specifications'!A231</f>
        <v>Member</v>
      </c>
      <c r="B233" s="26" t="str">
        <f>'Element Specifications'!C231</f>
        <v>Ethnicity_1_Cd</v>
      </c>
      <c r="C233" s="43" t="str">
        <f>'Element Specifications'!G231</f>
        <v>X</v>
      </c>
    </row>
    <row r="234" spans="1:3" x14ac:dyDescent="0.25">
      <c r="A234" s="26" t="str">
        <f>'Element Specifications'!A232</f>
        <v>Member</v>
      </c>
      <c r="B234" s="26" t="str">
        <f>'Element Specifications'!C232</f>
        <v>Ethnicity_2_Cd</v>
      </c>
      <c r="C234" s="43" t="str">
        <f>'Element Specifications'!G232</f>
        <v>X</v>
      </c>
    </row>
    <row r="235" spans="1:3" x14ac:dyDescent="0.25">
      <c r="A235" s="26" t="str">
        <f>'Element Specifications'!A233</f>
        <v>Member</v>
      </c>
      <c r="B235" s="26" t="str">
        <f>'Element Specifications'!C233</f>
        <v>Hispanic_Ind</v>
      </c>
      <c r="C235" s="43" t="str">
        <f>'Element Specifications'!G233</f>
        <v>X</v>
      </c>
    </row>
    <row r="236" spans="1:3" x14ac:dyDescent="0.25">
      <c r="A236" s="26" t="str">
        <f>'Element Specifications'!A224</f>
        <v>Member</v>
      </c>
      <c r="B236" s="26" t="str">
        <f>'Element Specifications'!C224</f>
        <v>Member_City_Nm</v>
      </c>
      <c r="C236" s="43" t="str">
        <f>'Element Specifications'!G224</f>
        <v>X</v>
      </c>
    </row>
    <row r="237" spans="1:3" x14ac:dyDescent="0.25">
      <c r="A237" s="26" t="str">
        <f>'Element Specifications'!A220</f>
        <v>Member</v>
      </c>
      <c r="B237" s="26" t="str">
        <f>'Element Specifications'!C220</f>
        <v>Member_DOB</v>
      </c>
      <c r="C237" s="43" t="str">
        <f>'Element Specifications'!G220</f>
        <v>X</v>
      </c>
    </row>
    <row r="238" spans="1:3" x14ac:dyDescent="0.25">
      <c r="A238" s="26" t="str">
        <f>'Element Specifications'!A221</f>
        <v>Member</v>
      </c>
      <c r="B238" s="26" t="str">
        <f>'Element Specifications'!C221</f>
        <v>Member_DOB_Day</v>
      </c>
      <c r="C238" s="43">
        <f>'Element Specifications'!G221</f>
        <v>0</v>
      </c>
    </row>
    <row r="239" spans="1:3" x14ac:dyDescent="0.25">
      <c r="A239" s="26" t="str">
        <f>'Element Specifications'!A222</f>
        <v>Member</v>
      </c>
      <c r="B239" s="26" t="str">
        <f>'Element Specifications'!C222</f>
        <v>Member_DOB_Month</v>
      </c>
      <c r="C239" s="43">
        <f>'Element Specifications'!G222</f>
        <v>0</v>
      </c>
    </row>
    <row r="240" spans="1:3" x14ac:dyDescent="0.25">
      <c r="A240" s="26" t="str">
        <f>'Element Specifications'!A223</f>
        <v>Member</v>
      </c>
      <c r="B240" s="26" t="str">
        <f>'Element Specifications'!C223</f>
        <v>Member_DOB_Year</v>
      </c>
      <c r="C240" s="43">
        <f>'Element Specifications'!G223</f>
        <v>0</v>
      </c>
    </row>
    <row r="241" spans="1:3" x14ac:dyDescent="0.25">
      <c r="A241" s="26" t="str">
        <f>'Element Specifications'!A234</f>
        <v>Member</v>
      </c>
      <c r="B241" s="26" t="str">
        <f>'Element Specifications'!C234</f>
        <v>Member_Gender_Cd</v>
      </c>
      <c r="C241" s="43" t="str">
        <f>'Element Specifications'!G234</f>
        <v>X</v>
      </c>
    </row>
    <row r="242" spans="1:3" x14ac:dyDescent="0.25">
      <c r="A242" s="26" t="str">
        <f>'Element Specifications'!A229</f>
        <v>Member</v>
      </c>
      <c r="B242" s="26" t="str">
        <f>'Element Specifications'!C229</f>
        <v>Member_HSR</v>
      </c>
      <c r="C242" s="43" t="str">
        <f>'Element Specifications'!G229</f>
        <v>X</v>
      </c>
    </row>
    <row r="243" spans="1:3" x14ac:dyDescent="0.25">
      <c r="A243" s="26" t="str">
        <f>'Element Specifications'!A219</f>
        <v>Member</v>
      </c>
      <c r="B243" s="26" t="str">
        <f>'Element Specifications'!C219</f>
        <v>Member_ID</v>
      </c>
      <c r="C243" s="43" t="str">
        <f>'Element Specifications'!G219</f>
        <v>X</v>
      </c>
    </row>
    <row r="244" spans="1:3" x14ac:dyDescent="0.25">
      <c r="A244" s="26" t="str">
        <f>'Element Specifications'!A225</f>
        <v>Member</v>
      </c>
      <c r="B244" s="26" t="str">
        <f>'Element Specifications'!C225</f>
        <v>Member_State_Cd</v>
      </c>
      <c r="C244" s="43" t="str">
        <f>'Element Specifications'!G225</f>
        <v>X</v>
      </c>
    </row>
    <row r="245" spans="1:3" x14ac:dyDescent="0.25">
      <c r="A245" s="26" t="str">
        <f>'Element Specifications'!A226</f>
        <v>Member</v>
      </c>
      <c r="B245" s="26" t="str">
        <f>'Element Specifications'!C226</f>
        <v>Member_Street_Address_Cd</v>
      </c>
      <c r="C245" s="43">
        <f>'Element Specifications'!G226</f>
        <v>0</v>
      </c>
    </row>
    <row r="246" spans="1:3" x14ac:dyDescent="0.25">
      <c r="A246" s="26" t="str">
        <f>'Element Specifications'!A235</f>
        <v>Member</v>
      </c>
      <c r="B246" s="26" t="str">
        <f>'Element Specifications'!C235</f>
        <v>Member_Subscriber_Rlp_Cd</v>
      </c>
      <c r="C246" s="43" t="str">
        <f>'Element Specifications'!G235</f>
        <v>X</v>
      </c>
    </row>
    <row r="247" spans="1:3" x14ac:dyDescent="0.25">
      <c r="A247" s="26" t="str">
        <f>'Element Specifications'!A227</f>
        <v>Member</v>
      </c>
      <c r="B247" s="26" t="str">
        <f>'Element Specifications'!C227</f>
        <v>Member_Zip_Cd</v>
      </c>
      <c r="C247" s="43" t="str">
        <f>'Element Specifications'!G227</f>
        <v>X</v>
      </c>
    </row>
    <row r="248" spans="1:3" x14ac:dyDescent="0.25">
      <c r="A248" s="26" t="str">
        <f>'Element Specifications'!A228</f>
        <v>Member</v>
      </c>
      <c r="B248" s="26" t="str">
        <f>'Element Specifications'!C228</f>
        <v>Member_Zip_Cd_3_Digit</v>
      </c>
      <c r="C248" s="43" t="str">
        <f>'Element Specifications'!G228</f>
        <v>X</v>
      </c>
    </row>
    <row r="249" spans="1:3" x14ac:dyDescent="0.25">
      <c r="A249" s="26" t="str">
        <f>'Element Specifications'!A236</f>
        <v>Member</v>
      </c>
      <c r="B249" s="26" t="str">
        <f>'Element Specifications'!C236</f>
        <v>Other_Ethnicity</v>
      </c>
      <c r="C249" s="43" t="str">
        <f>'Element Specifications'!G236</f>
        <v>X</v>
      </c>
    </row>
    <row r="250" spans="1:3" x14ac:dyDescent="0.25">
      <c r="A250" s="26" t="str">
        <f>'Element Specifications'!A237</f>
        <v>Member</v>
      </c>
      <c r="B250" s="26" t="str">
        <f>'Element Specifications'!C237</f>
        <v>Other_Race</v>
      </c>
      <c r="C250" s="43" t="str">
        <f>'Element Specifications'!G237</f>
        <v>X</v>
      </c>
    </row>
    <row r="251" spans="1:3" x14ac:dyDescent="0.25">
      <c r="A251" s="26" t="str">
        <f>'Element Specifications'!A238</f>
        <v>Member</v>
      </c>
      <c r="B251" s="26" t="str">
        <f>'Element Specifications'!C238</f>
        <v>Payer_Cd</v>
      </c>
      <c r="C251" s="43" t="str">
        <f>'Element Specifications'!G238</f>
        <v>X</v>
      </c>
    </row>
    <row r="252" spans="1:3" x14ac:dyDescent="0.25">
      <c r="A252" s="26" t="str">
        <f>'Element Specifications'!A239</f>
        <v>Member</v>
      </c>
      <c r="B252" s="26" t="str">
        <f>'Element Specifications'!C239</f>
        <v>Race_1_Cd</v>
      </c>
      <c r="C252" s="43" t="str">
        <f>'Element Specifications'!G239</f>
        <v>X</v>
      </c>
    </row>
    <row r="253" spans="1:3" x14ac:dyDescent="0.25">
      <c r="A253" s="26" t="str">
        <f>'Element Specifications'!A240</f>
        <v>Member</v>
      </c>
      <c r="B253" s="26" t="str">
        <f>'Element Specifications'!C240</f>
        <v>Race_2_Cd</v>
      </c>
      <c r="C253" s="43" t="str">
        <f>'Element Specifications'!G240</f>
        <v>X</v>
      </c>
    </row>
    <row r="254" spans="1:3" x14ac:dyDescent="0.25">
      <c r="A254" s="26" t="str">
        <f>'Element Specifications'!A251</f>
        <v>Member_Composite</v>
      </c>
      <c r="B254" s="26" t="str">
        <f>'Element Specifications'!C251</f>
        <v>Ethnicity_1_Cd</v>
      </c>
      <c r="C254" s="43" t="str">
        <f>'Element Specifications'!G251</f>
        <v>X</v>
      </c>
    </row>
    <row r="255" spans="1:3" x14ac:dyDescent="0.25">
      <c r="A255" s="26" t="str">
        <f>'Element Specifications'!A252</f>
        <v>Member_Composite</v>
      </c>
      <c r="B255" s="26" t="str">
        <f>'Element Specifications'!C252</f>
        <v>Ethnicity_2_Cd</v>
      </c>
      <c r="C255" s="43" t="str">
        <f>'Element Specifications'!G252</f>
        <v>X</v>
      </c>
    </row>
    <row r="256" spans="1:3" x14ac:dyDescent="0.25">
      <c r="A256" s="26" t="str">
        <f>'Element Specifications'!A253</f>
        <v>Member_Composite</v>
      </c>
      <c r="B256" s="26" t="str">
        <f>'Element Specifications'!C253</f>
        <v>Hispanic_Ind</v>
      </c>
      <c r="C256" s="43" t="str">
        <f>'Element Specifications'!G253</f>
        <v>X</v>
      </c>
    </row>
    <row r="257" spans="1:3" x14ac:dyDescent="0.25">
      <c r="A257" s="26" t="str">
        <f>'Element Specifications'!A241</f>
        <v>Member_Composite</v>
      </c>
      <c r="B257" s="26" t="str">
        <f>'Element Specifications'!C241</f>
        <v>Member_Composite_ID</v>
      </c>
      <c r="C257" s="43" t="str">
        <f>'Element Specifications'!G241</f>
        <v>X</v>
      </c>
    </row>
    <row r="258" spans="1:3" x14ac:dyDescent="0.25">
      <c r="A258" s="26" t="str">
        <f>'Element Specifications'!A242</f>
        <v>Member_Composite</v>
      </c>
      <c r="B258" s="26" t="str">
        <f>'Element Specifications'!C242</f>
        <v>Member_DOB</v>
      </c>
      <c r="C258" s="43" t="str">
        <f>'Element Specifications'!G242</f>
        <v>X</v>
      </c>
    </row>
    <row r="259" spans="1:3" x14ac:dyDescent="0.25">
      <c r="A259" s="26" t="str">
        <f>'Element Specifications'!A243</f>
        <v>Member_Composite</v>
      </c>
      <c r="B259" s="26" t="str">
        <f>'Element Specifications'!C243</f>
        <v>Member_DOB_Day</v>
      </c>
      <c r="C259" s="43">
        <f>'Element Specifications'!G243</f>
        <v>0</v>
      </c>
    </row>
    <row r="260" spans="1:3" x14ac:dyDescent="0.25">
      <c r="A260" s="26" t="str">
        <f>'Element Specifications'!A244</f>
        <v>Member_Composite</v>
      </c>
      <c r="B260" s="26" t="str">
        <f>'Element Specifications'!C244</f>
        <v>Member_DOB_Month</v>
      </c>
      <c r="C260" s="43">
        <f>'Element Specifications'!G244</f>
        <v>0</v>
      </c>
    </row>
    <row r="261" spans="1:3" x14ac:dyDescent="0.25">
      <c r="A261" s="26" t="str">
        <f>'Element Specifications'!A245</f>
        <v>Member_Composite</v>
      </c>
      <c r="B261" s="26" t="str">
        <f>'Element Specifications'!C245</f>
        <v>Member_DOB_Year</v>
      </c>
      <c r="C261" s="43">
        <f>'Element Specifications'!G245</f>
        <v>0</v>
      </c>
    </row>
    <row r="262" spans="1:3" x14ac:dyDescent="0.25">
      <c r="A262" s="26" t="str">
        <f>'Element Specifications'!A254</f>
        <v>Member_Composite</v>
      </c>
      <c r="B262" s="26" t="str">
        <f>'Element Specifications'!C254</f>
        <v>Member_Gender_Cd</v>
      </c>
      <c r="C262" s="43" t="str">
        <f>'Element Specifications'!G254</f>
        <v>X</v>
      </c>
    </row>
    <row r="263" spans="1:3" x14ac:dyDescent="0.25">
      <c r="A263" s="26" t="str">
        <f>'Element Specifications'!A249</f>
        <v>Member_Composite</v>
      </c>
      <c r="B263" s="26" t="str">
        <f>'Element Specifications'!C249</f>
        <v>Member_HSR</v>
      </c>
      <c r="C263" s="43" t="str">
        <f>'Element Specifications'!G249</f>
        <v>X</v>
      </c>
    </row>
    <row r="264" spans="1:3" x14ac:dyDescent="0.25">
      <c r="A264" s="26" t="str">
        <f>'Element Specifications'!A246</f>
        <v>Member_Composite</v>
      </c>
      <c r="B264" s="26" t="str">
        <f>'Element Specifications'!C246</f>
        <v>Member_State_Cd</v>
      </c>
      <c r="C264" s="43" t="str">
        <f>'Element Specifications'!G246</f>
        <v>X</v>
      </c>
    </row>
    <row r="265" spans="1:3" x14ac:dyDescent="0.25">
      <c r="A265" s="26" t="str">
        <f>'Element Specifications'!A255</f>
        <v>Member_Composite</v>
      </c>
      <c r="B265" s="26" t="str">
        <f>'Element Specifications'!C255</f>
        <v>Member_Subscriber_Rlp_Cd</v>
      </c>
      <c r="C265" s="43" t="str">
        <f>'Element Specifications'!G255</f>
        <v>X</v>
      </c>
    </row>
    <row r="266" spans="1:3" x14ac:dyDescent="0.25">
      <c r="A266" s="26" t="str">
        <f>'Element Specifications'!A247</f>
        <v>Member_Composite</v>
      </c>
      <c r="B266" s="26" t="str">
        <f>'Element Specifications'!C247</f>
        <v>Member_Zip_Cd</v>
      </c>
      <c r="C266" s="43" t="str">
        <f>'Element Specifications'!G247</f>
        <v>X</v>
      </c>
    </row>
    <row r="267" spans="1:3" x14ac:dyDescent="0.25">
      <c r="A267" s="26" t="str">
        <f>'Element Specifications'!A248</f>
        <v>Member_Composite</v>
      </c>
      <c r="B267" s="26" t="str">
        <f>'Element Specifications'!C248</f>
        <v>Member_Zip_Cd_3_Digit</v>
      </c>
      <c r="C267" s="43" t="str">
        <f>'Element Specifications'!G248</f>
        <v>X</v>
      </c>
    </row>
    <row r="268" spans="1:3" x14ac:dyDescent="0.25">
      <c r="A268" s="26" t="str">
        <f>'Element Specifications'!A256</f>
        <v>Member_Composite</v>
      </c>
      <c r="B268" s="26" t="str">
        <f>'Element Specifications'!C256</f>
        <v>Other_Ethnicity</v>
      </c>
      <c r="C268" s="43" t="str">
        <f>'Element Specifications'!G256</f>
        <v>X</v>
      </c>
    </row>
    <row r="269" spans="1:3" x14ac:dyDescent="0.25">
      <c r="A269" s="26" t="str">
        <f>'Element Specifications'!A257</f>
        <v>Member_Composite</v>
      </c>
      <c r="B269" s="26" t="str">
        <f>'Element Specifications'!C257</f>
        <v>Other_Race</v>
      </c>
      <c r="C269" s="43" t="str">
        <f>'Element Specifications'!G257</f>
        <v>X</v>
      </c>
    </row>
    <row r="270" spans="1:3" x14ac:dyDescent="0.25">
      <c r="A270" s="26" t="str">
        <f>'Element Specifications'!A258</f>
        <v>Member_Composite</v>
      </c>
      <c r="B270" s="26" t="str">
        <f>'Element Specifications'!C258</f>
        <v>Race_1_Cd</v>
      </c>
      <c r="C270" s="43" t="str">
        <f>'Element Specifications'!G258</f>
        <v>X</v>
      </c>
    </row>
    <row r="271" spans="1:3" x14ac:dyDescent="0.25">
      <c r="A271" s="26" t="str">
        <f>'Element Specifications'!A259</f>
        <v>Member_Composite</v>
      </c>
      <c r="B271" s="26" t="str">
        <f>'Element Specifications'!C259</f>
        <v>Race_2_Cd</v>
      </c>
      <c r="C271" s="43" t="str">
        <f>'Element Specifications'!G259</f>
        <v>X</v>
      </c>
    </row>
    <row r="272" spans="1:3" x14ac:dyDescent="0.25">
      <c r="A272" s="26" t="str">
        <f>'Element Specifications'!A210</f>
        <v>Member_Eligibility</v>
      </c>
      <c r="B272" s="26" t="str">
        <f>'Element Specifications'!C210</f>
        <v>ERISA_Ind</v>
      </c>
      <c r="C272" s="43" t="str">
        <f>'Element Specifications'!G210</f>
        <v>X</v>
      </c>
    </row>
    <row r="273" spans="1:3" x14ac:dyDescent="0.25">
      <c r="A273" s="26" t="str">
        <f>'Element Specifications'!A211</f>
        <v>Member_Eligibility</v>
      </c>
      <c r="B273" s="26" t="str">
        <f>'Element Specifications'!C211</f>
        <v>Exchange_Offering</v>
      </c>
      <c r="C273" s="43" t="str">
        <f>'Element Specifications'!G211</f>
        <v>X</v>
      </c>
    </row>
    <row r="274" spans="1:3" x14ac:dyDescent="0.25">
      <c r="A274" s="26" t="str">
        <f>'Element Specifications'!A212</f>
        <v>Member_Eligibility</v>
      </c>
      <c r="B274" s="26" t="str">
        <f>'Element Specifications'!C212</f>
        <v>Grandfather_Status</v>
      </c>
      <c r="C274" s="43" t="str">
        <f>'Element Specifications'!G212</f>
        <v>X</v>
      </c>
    </row>
    <row r="275" spans="1:3" x14ac:dyDescent="0.25">
      <c r="A275" s="26" t="str">
        <f>'Element Specifications'!A213</f>
        <v>Member_Eligibility</v>
      </c>
      <c r="B275" s="26" t="str">
        <f>'Element Specifications'!C213</f>
        <v>Group_Size</v>
      </c>
      <c r="C275" s="43" t="str">
        <f>'Element Specifications'!G213</f>
        <v>X</v>
      </c>
    </row>
    <row r="276" spans="1:3" x14ac:dyDescent="0.25">
      <c r="A276" s="26" t="str">
        <f>'Element Specifications'!A214</f>
        <v>Member_Eligibility</v>
      </c>
      <c r="B276" s="26" t="str">
        <f>'Element Specifications'!C214</f>
        <v>High_Deductible_Health_Savings_Account_Plan</v>
      </c>
      <c r="C276" s="43" t="str">
        <f>'Element Specifications'!G214</f>
        <v>X</v>
      </c>
    </row>
    <row r="277" spans="1:3" x14ac:dyDescent="0.25">
      <c r="A277" s="26" t="str">
        <f>'Element Specifications'!A202</f>
        <v>Member_Eligibility</v>
      </c>
      <c r="B277" s="26" t="str">
        <f>'Element Specifications'!C202</f>
        <v>Insurance_Product_Type_Cd</v>
      </c>
      <c r="C277" s="43" t="str">
        <f>'Element Specifications'!G202</f>
        <v>X</v>
      </c>
    </row>
    <row r="278" spans="1:3" x14ac:dyDescent="0.25">
      <c r="A278" s="26" t="str">
        <f>'Element Specifications'!A203</f>
        <v>Member_Eligibility</v>
      </c>
      <c r="B278" s="26" t="str">
        <f>'Element Specifications'!C203</f>
        <v>Insurance_Product_Type_Desc</v>
      </c>
      <c r="C278" s="43" t="str">
        <f>'Element Specifications'!G203</f>
        <v>X</v>
      </c>
    </row>
    <row r="279" spans="1:3" x14ac:dyDescent="0.25">
      <c r="A279" s="26" t="str">
        <f>'Element Specifications'!A215</f>
        <v>Member_Eligibility</v>
      </c>
      <c r="B279" s="26" t="str">
        <f>'Element Specifications'!C215</f>
        <v>Metallic_Value</v>
      </c>
      <c r="C279" s="43" t="str">
        <f>'Element Specifications'!G215</f>
        <v>X</v>
      </c>
    </row>
    <row r="280" spans="1:3" x14ac:dyDescent="0.25">
      <c r="A280" s="26" t="str">
        <f>'Element Specifications'!A216</f>
        <v>Member_Eligibility</v>
      </c>
      <c r="B280" s="26" t="str">
        <f>'Element Specifications'!C216</f>
        <v>Metallic_Value_Desc</v>
      </c>
      <c r="C280" s="43" t="str">
        <f>'Element Specifications'!G216</f>
        <v>X</v>
      </c>
    </row>
    <row r="281" spans="1:3" x14ac:dyDescent="0.25">
      <c r="A281" s="26" t="str">
        <f>'Element Specifications'!A190</f>
        <v>Member_Eligibility</v>
      </c>
      <c r="B281" s="26" t="str">
        <f>'Element Specifications'!C190</f>
        <v>Plan_Effective_Dt</v>
      </c>
      <c r="C281" s="43" t="str">
        <f>'Element Specifications'!G190</f>
        <v>X</v>
      </c>
    </row>
    <row r="282" spans="1:3" x14ac:dyDescent="0.25">
      <c r="A282" s="26" t="str">
        <f>'Element Specifications'!A191</f>
        <v>Member_Eligibility</v>
      </c>
      <c r="B282" s="26" t="str">
        <f>'Element Specifications'!C191</f>
        <v>Plan_Effective_Dt_Day</v>
      </c>
      <c r="C282" s="43">
        <f>'Element Specifications'!G191</f>
        <v>0</v>
      </c>
    </row>
    <row r="283" spans="1:3" x14ac:dyDescent="0.25">
      <c r="A283" s="26" t="str">
        <f>'Element Specifications'!A192</f>
        <v>Member_Eligibility</v>
      </c>
      <c r="B283" s="26" t="str">
        <f>'Element Specifications'!C192</f>
        <v>Plan_Effective_Dt_Month</v>
      </c>
      <c r="C283" s="43">
        <f>'Element Specifications'!G192</f>
        <v>0</v>
      </c>
    </row>
    <row r="284" spans="1:3" x14ac:dyDescent="0.25">
      <c r="A284" s="26" t="str">
        <f>'Element Specifications'!A193</f>
        <v>Member_Eligibility</v>
      </c>
      <c r="B284" s="26" t="str">
        <f>'Element Specifications'!C193</f>
        <v>Plan_Effective_Dt_Year</v>
      </c>
      <c r="C284" s="43">
        <f>'Element Specifications'!G193</f>
        <v>0</v>
      </c>
    </row>
    <row r="285" spans="1:3" x14ac:dyDescent="0.25">
      <c r="A285" s="26" t="str">
        <f>'Element Specifications'!A194</f>
        <v>Member_Eligibility</v>
      </c>
      <c r="B285" s="26" t="str">
        <f>'Element Specifications'!C194</f>
        <v>Plan_Term_Dt</v>
      </c>
      <c r="C285" s="43" t="str">
        <f>'Element Specifications'!G194</f>
        <v>X</v>
      </c>
    </row>
    <row r="286" spans="1:3" x14ac:dyDescent="0.25">
      <c r="A286" s="26" t="str">
        <f>'Element Specifications'!A195</f>
        <v>Member_Eligibility</v>
      </c>
      <c r="B286" s="26" t="str">
        <f>'Element Specifications'!C195</f>
        <v>Plan_Term_Dt_Day</v>
      </c>
      <c r="C286" s="43">
        <f>'Element Specifications'!G195</f>
        <v>0</v>
      </c>
    </row>
    <row r="287" spans="1:3" x14ac:dyDescent="0.25">
      <c r="A287" s="26" t="str">
        <f>'Element Specifications'!A196</f>
        <v>Member_Eligibility</v>
      </c>
      <c r="B287" s="26" t="str">
        <f>'Element Specifications'!C196</f>
        <v>Plan_Term_Dt_Month</v>
      </c>
      <c r="C287" s="43">
        <f>'Element Specifications'!G196</f>
        <v>0</v>
      </c>
    </row>
    <row r="288" spans="1:3" x14ac:dyDescent="0.25">
      <c r="A288" s="26" t="str">
        <f>'Element Specifications'!A197</f>
        <v>Member_Eligibility</v>
      </c>
      <c r="B288" s="26" t="str">
        <f>'Element Specifications'!C197</f>
        <v>Plan_Term_Dt_Year</v>
      </c>
      <c r="C288" s="43">
        <f>'Element Specifications'!G197</f>
        <v>0</v>
      </c>
    </row>
    <row r="289" spans="1:3" x14ac:dyDescent="0.25">
      <c r="A289" s="26" t="str">
        <f>'Element Specifications'!A207</f>
        <v>Member_Eligibility</v>
      </c>
      <c r="B289" s="26" t="str">
        <f>'Element Specifications'!C207</f>
        <v>Prescription_Drug_Coverage_Flag</v>
      </c>
      <c r="C289" s="43" t="str">
        <f>'Element Specifications'!G207</f>
        <v>X</v>
      </c>
    </row>
    <row r="290" spans="1:3" x14ac:dyDescent="0.25">
      <c r="A290" s="26" t="str">
        <f>'Element Specifications'!A208</f>
        <v>Member_Eligibility</v>
      </c>
      <c r="B290" s="26" t="str">
        <f>'Element Specifications'!C208</f>
        <v>Primary_Insurance_Ind</v>
      </c>
      <c r="C290" s="43" t="str">
        <f>'Element Specifications'!G208</f>
        <v>X</v>
      </c>
    </row>
    <row r="291" spans="1:3" x14ac:dyDescent="0.25">
      <c r="A291" s="26" t="str">
        <f>'Element Specifications'!A217</f>
        <v>Member_Eligibility</v>
      </c>
      <c r="B291" s="26" t="str">
        <f>'Element Specifications'!C217</f>
        <v>Risk_Basis</v>
      </c>
      <c r="C291" s="43" t="str">
        <f>'Element Specifications'!G217</f>
        <v>X</v>
      </c>
    </row>
    <row r="292" spans="1:3" x14ac:dyDescent="0.25">
      <c r="A292" s="26" t="str">
        <f>'Element Specifications'!A260</f>
        <v>Member_to_Member_Composite_Crosswalk</v>
      </c>
      <c r="B292" s="26" t="str">
        <f>'Element Specifications'!C260</f>
        <v>Member_Composite_ID</v>
      </c>
      <c r="C292" s="43" t="str">
        <f>'Element Specifications'!G260</f>
        <v>X</v>
      </c>
    </row>
    <row r="293" spans="1:3" x14ac:dyDescent="0.25">
      <c r="A293" s="26" t="str">
        <f>'Element Specifications'!A261</f>
        <v>Member_to_Member_Composite_Crosswalk</v>
      </c>
      <c r="B293" s="26" t="str">
        <f>'Element Specifications'!C261</f>
        <v>Member_ID</v>
      </c>
      <c r="C293" s="43" t="str">
        <f>'Element Specifications'!G261</f>
        <v>X</v>
      </c>
    </row>
    <row r="294" spans="1:3" x14ac:dyDescent="0.25">
      <c r="A294" s="26" t="str">
        <f>'Element Specifications'!A262</f>
        <v>Member_to_Member_Composite_Crosswalk</v>
      </c>
      <c r="B294" s="26" t="str">
        <f>'Element Specifications'!C262</f>
        <v>Effective_Date</v>
      </c>
      <c r="C294" s="43" t="str">
        <f>'Element Specifications'!G262</f>
        <v>X</v>
      </c>
    </row>
    <row r="295" spans="1:3" x14ac:dyDescent="0.25">
      <c r="A295" s="26" t="str">
        <f>'Element Specifications'!A279</f>
        <v>Pharmacy_Claims_Header</v>
      </c>
      <c r="B295" s="26" t="str">
        <f>'Element Specifications'!C279</f>
        <v>Allowed_Amt</v>
      </c>
      <c r="C295" s="43" t="str">
        <f>'Element Specifications'!G279</f>
        <v>X</v>
      </c>
    </row>
    <row r="296" spans="1:3" x14ac:dyDescent="0.25">
      <c r="A296" s="26" t="str">
        <f>'Element Specifications'!A280</f>
        <v>Pharmacy_Claims_Header</v>
      </c>
      <c r="B296" s="26" t="str">
        <f>'Element Specifications'!C280</f>
        <v>Charge_Amt</v>
      </c>
      <c r="C296" s="43" t="str">
        <f>'Element Specifications'!G280</f>
        <v>X</v>
      </c>
    </row>
    <row r="297" spans="1:3" x14ac:dyDescent="0.25">
      <c r="A297" s="26" t="str">
        <f>'Element Specifications'!A263</f>
        <v>Pharmacy_Claims_Header</v>
      </c>
      <c r="B297" s="26" t="str">
        <f>'Element Specifications'!C263</f>
        <v>Claim_ID</v>
      </c>
      <c r="C297" s="43" t="str">
        <f>'Element Specifications'!G263</f>
        <v>X</v>
      </c>
    </row>
    <row r="298" spans="1:3" x14ac:dyDescent="0.25">
      <c r="A298" s="26" t="str">
        <f>'Element Specifications'!A290</f>
        <v>Pharmacy_Claims_Header</v>
      </c>
      <c r="B298" s="26" t="str">
        <f>'Element Specifications'!C290</f>
        <v>Claim_Status_Cd</v>
      </c>
      <c r="C298" s="43" t="str">
        <f>'Element Specifications'!G290</f>
        <v>X</v>
      </c>
    </row>
    <row r="299" spans="1:3" x14ac:dyDescent="0.25">
      <c r="A299" s="26" t="str">
        <f>'Element Specifications'!A291</f>
        <v>Pharmacy_Claims_Header</v>
      </c>
      <c r="B299" s="26" t="str">
        <f>'Element Specifications'!C291</f>
        <v>Claim_Type_Cd</v>
      </c>
      <c r="C299" s="43" t="str">
        <f>'Element Specifications'!G291</f>
        <v>X</v>
      </c>
    </row>
    <row r="300" spans="1:3" x14ac:dyDescent="0.25">
      <c r="A300" s="26" t="str">
        <f>'Element Specifications'!A292</f>
        <v>Pharmacy_Claims_Header</v>
      </c>
      <c r="B300" s="26" t="str">
        <f>'Element Specifications'!C292</f>
        <v>COB_Flag</v>
      </c>
      <c r="C300" s="43" t="str">
        <f>'Element Specifications'!G292</f>
        <v>X</v>
      </c>
    </row>
    <row r="301" spans="1:3" x14ac:dyDescent="0.25">
      <c r="A301" s="26" t="str">
        <f>'Element Specifications'!A281</f>
        <v>Pharmacy_Claims_Header</v>
      </c>
      <c r="B301" s="26" t="str">
        <f>'Element Specifications'!C281</f>
        <v>Coinsurance_Amt</v>
      </c>
      <c r="C301" s="43" t="str">
        <f>'Element Specifications'!G281</f>
        <v>X</v>
      </c>
    </row>
    <row r="302" spans="1:3" x14ac:dyDescent="0.25">
      <c r="A302" s="26" t="str">
        <f>'Element Specifications'!A282</f>
        <v>Pharmacy_Claims_Header</v>
      </c>
      <c r="B302" s="26" t="str">
        <f>'Element Specifications'!C282</f>
        <v>Copay_Amt</v>
      </c>
      <c r="C302" s="43" t="str">
        <f>'Element Specifications'!G282</f>
        <v>X</v>
      </c>
    </row>
    <row r="303" spans="1:3" x14ac:dyDescent="0.25">
      <c r="A303" s="26" t="str">
        <f>'Element Specifications'!A283</f>
        <v>Pharmacy_Claims_Header</v>
      </c>
      <c r="B303" s="26" t="str">
        <f>'Element Specifications'!C283</f>
        <v>Deductible_Amt</v>
      </c>
      <c r="C303" s="43" t="str">
        <f>'Element Specifications'!G283</f>
        <v>X</v>
      </c>
    </row>
    <row r="304" spans="1:3" x14ac:dyDescent="0.25">
      <c r="A304" s="26" t="str">
        <f>'Element Specifications'!A293</f>
        <v>Pharmacy_Claims_Header</v>
      </c>
      <c r="B304" s="26" t="str">
        <f>'Element Specifications'!C293</f>
        <v>Insurance_Product_Type_Cd</v>
      </c>
      <c r="C304" s="43" t="str">
        <f>'Element Specifications'!G293</f>
        <v>X</v>
      </c>
    </row>
    <row r="305" spans="1:3" x14ac:dyDescent="0.25">
      <c r="A305" s="26" t="str">
        <f>'Element Specifications'!A294</f>
        <v>Pharmacy_Claims_Header</v>
      </c>
      <c r="B305" s="26" t="str">
        <f>'Element Specifications'!C294</f>
        <v>Insurance_Product_Type_Desc</v>
      </c>
      <c r="C305" s="43" t="str">
        <f>'Element Specifications'!G294</f>
        <v>X</v>
      </c>
    </row>
    <row r="306" spans="1:3" x14ac:dyDescent="0.25">
      <c r="A306" s="26" t="str">
        <f>'Element Specifications'!A295</f>
        <v>Pharmacy_Claims_Header</v>
      </c>
      <c r="B306" s="26" t="str">
        <f>'Element Specifications'!C295</f>
        <v>Line_of_Business_Cd</v>
      </c>
      <c r="C306" s="43" t="str">
        <f>'Element Specifications'!G295</f>
        <v>X</v>
      </c>
    </row>
    <row r="307" spans="1:3" x14ac:dyDescent="0.25">
      <c r="A307" s="26" t="str">
        <f>'Element Specifications'!A296</f>
        <v>Pharmacy_Claims_Header</v>
      </c>
      <c r="B307" s="26" t="str">
        <f>'Element Specifications'!C296</f>
        <v>Member_Age_Days</v>
      </c>
      <c r="C307" s="43">
        <f>'Element Specifications'!G296</f>
        <v>0</v>
      </c>
    </row>
    <row r="308" spans="1:3" x14ac:dyDescent="0.25">
      <c r="A308" s="26" t="str">
        <f>'Element Specifications'!A297</f>
        <v>Pharmacy_Claims_Header</v>
      </c>
      <c r="B308" s="26" t="str">
        <f>'Element Specifications'!C297</f>
        <v>Member_Age_Years</v>
      </c>
      <c r="C308" s="43" t="str">
        <f>'Element Specifications'!G297</f>
        <v>X</v>
      </c>
    </row>
    <row r="309" spans="1:3" x14ac:dyDescent="0.25">
      <c r="A309" s="26" t="str">
        <f>'Element Specifications'!A298</f>
        <v>Pharmacy_Claims_Header</v>
      </c>
      <c r="B309" s="26" t="str">
        <f>'Element Specifications'!C298</f>
        <v>Member_Age_Years_YE</v>
      </c>
      <c r="C309" s="43" t="str">
        <f>'Element Specifications'!G298</f>
        <v>X</v>
      </c>
    </row>
    <row r="310" spans="1:3" x14ac:dyDescent="0.25">
      <c r="A310" s="26" t="str">
        <f>'Element Specifications'!A264</f>
        <v>Pharmacy_Claims_Header</v>
      </c>
      <c r="B310" s="26" t="str">
        <f>'Element Specifications'!C264</f>
        <v>Member_Composite_ID</v>
      </c>
      <c r="C310" s="43" t="str">
        <f>'Element Specifications'!G264</f>
        <v>X</v>
      </c>
    </row>
    <row r="311" spans="1:3" x14ac:dyDescent="0.25">
      <c r="A311" s="26" t="str">
        <f>'Element Specifications'!A299</f>
        <v>Pharmacy_Claims_Header</v>
      </c>
      <c r="B311" s="26" t="str">
        <f>'Element Specifications'!C299</f>
        <v>Member_Eligible_Flag</v>
      </c>
      <c r="C311" s="43" t="str">
        <f>'Element Specifications'!G299</f>
        <v>X</v>
      </c>
    </row>
    <row r="312" spans="1:3" x14ac:dyDescent="0.25">
      <c r="A312" s="26" t="str">
        <f>'Element Specifications'!A265</f>
        <v>Pharmacy_Claims_Header</v>
      </c>
      <c r="B312" s="26" t="str">
        <f>'Element Specifications'!C265</f>
        <v>Member_ID</v>
      </c>
      <c r="C312" s="43" t="str">
        <f>'Element Specifications'!G265</f>
        <v>X</v>
      </c>
    </row>
    <row r="313" spans="1:3" x14ac:dyDescent="0.25">
      <c r="A313" s="26" t="str">
        <f>'Element Specifications'!A284</f>
        <v>Pharmacy_Claims_Header</v>
      </c>
      <c r="B313" s="26" t="str">
        <f>'Element Specifications'!C284</f>
        <v>Member_Liability_Amt</v>
      </c>
      <c r="C313" s="43" t="str">
        <f>'Element Specifications'!G284</f>
        <v>X</v>
      </c>
    </row>
    <row r="314" spans="1:3" x14ac:dyDescent="0.25">
      <c r="A314" s="26" t="str">
        <f>'Element Specifications'!A275</f>
        <v>Pharmacy_Claims_Header</v>
      </c>
      <c r="B314" s="26" t="str">
        <f>'Element Specifications'!C275</f>
        <v>Paid_Dt</v>
      </c>
      <c r="C314" s="43" t="str">
        <f>'Element Specifications'!G275</f>
        <v>X</v>
      </c>
    </row>
    <row r="315" spans="1:3" x14ac:dyDescent="0.25">
      <c r="A315" s="26" t="str">
        <f>'Element Specifications'!A276</f>
        <v>Pharmacy_Claims_Header</v>
      </c>
      <c r="B315" s="26" t="str">
        <f>'Element Specifications'!C276</f>
        <v>Paid_Dt_Day</v>
      </c>
      <c r="C315" s="43">
        <f>'Element Specifications'!G276</f>
        <v>0</v>
      </c>
    </row>
    <row r="316" spans="1:3" x14ac:dyDescent="0.25">
      <c r="A316" s="26" t="str">
        <f>'Element Specifications'!A277</f>
        <v>Pharmacy_Claims_Header</v>
      </c>
      <c r="B316" s="26" t="str">
        <f>'Element Specifications'!C277</f>
        <v>Paid_Dt_Month</v>
      </c>
      <c r="C316" s="43">
        <f>'Element Specifications'!G277</f>
        <v>0</v>
      </c>
    </row>
    <row r="317" spans="1:3" x14ac:dyDescent="0.25">
      <c r="A317" s="26" t="str">
        <f>'Element Specifications'!A278</f>
        <v>Pharmacy_Claims_Header</v>
      </c>
      <c r="B317" s="26" t="str">
        <f>'Element Specifications'!C278</f>
        <v>Paid_Dt_Year</v>
      </c>
      <c r="C317" s="43">
        <f>'Element Specifications'!G278</f>
        <v>0</v>
      </c>
    </row>
    <row r="318" spans="1:3" x14ac:dyDescent="0.25">
      <c r="A318" s="26" t="str">
        <f>'Element Specifications'!A300</f>
        <v>Pharmacy_Claims_Header</v>
      </c>
      <c r="B318" s="26" t="str">
        <f>'Element Specifications'!C300</f>
        <v>Payer_Cd</v>
      </c>
      <c r="C318" s="43" t="str">
        <f>'Element Specifications'!G300</f>
        <v>X</v>
      </c>
    </row>
    <row r="319" spans="1:3" x14ac:dyDescent="0.25">
      <c r="A319" s="26" t="str">
        <f>'Element Specifications'!A301</f>
        <v>Pharmacy_Claims_Header</v>
      </c>
      <c r="B319" s="26" t="str">
        <f>'Element Specifications'!C301</f>
        <v>Pharmacy_ID</v>
      </c>
      <c r="C319" s="43" t="str">
        <f>'Element Specifications'!G301</f>
        <v>X</v>
      </c>
    </row>
    <row r="320" spans="1:3" x14ac:dyDescent="0.25">
      <c r="A320" s="26" t="str">
        <f>'Element Specifications'!A285</f>
        <v>Pharmacy_Claims_Header</v>
      </c>
      <c r="B320" s="26" t="str">
        <f>'Element Specifications'!C285</f>
        <v>Plan_Paid_Amt</v>
      </c>
      <c r="C320" s="43" t="str">
        <f>'Element Specifications'!G285</f>
        <v>X</v>
      </c>
    </row>
    <row r="321" spans="1:3" x14ac:dyDescent="0.25">
      <c r="A321" s="26" t="str">
        <f>'Element Specifications'!A286</f>
        <v>Pharmacy_Claims_Header</v>
      </c>
      <c r="B321" s="26" t="str">
        <f>'Element Specifications'!C286</f>
        <v>Postage_Claim_Amt</v>
      </c>
      <c r="C321" s="43" t="str">
        <f>'Element Specifications'!G286</f>
        <v>X</v>
      </c>
    </row>
    <row r="322" spans="1:3" x14ac:dyDescent="0.25">
      <c r="A322" s="26" t="str">
        <f>'Element Specifications'!A267</f>
        <v>Pharmacy_Claims_Header</v>
      </c>
      <c r="B322" s="26" t="str">
        <f>'Element Specifications'!C267</f>
        <v>Rx_Fill_Date_First</v>
      </c>
      <c r="C322" s="43" t="str">
        <f>'Element Specifications'!G267</f>
        <v>X</v>
      </c>
    </row>
    <row r="323" spans="1:3" x14ac:dyDescent="0.25">
      <c r="A323" s="26" t="str">
        <f>'Element Specifications'!A268</f>
        <v>Pharmacy_Claims_Header</v>
      </c>
      <c r="B323" s="26" t="str">
        <f>'Element Specifications'!C268</f>
        <v>Rx_Fill_Date_First_Day</v>
      </c>
      <c r="C323" s="43">
        <f>'Element Specifications'!G268</f>
        <v>0</v>
      </c>
    </row>
    <row r="324" spans="1:3" x14ac:dyDescent="0.25">
      <c r="A324" s="26" t="str">
        <f>'Element Specifications'!A269</f>
        <v>Pharmacy_Claims_Header</v>
      </c>
      <c r="B324" s="26" t="str">
        <f>'Element Specifications'!C269</f>
        <v>Rx_Fill_Date_First_Month</v>
      </c>
      <c r="C324" s="43">
        <f>'Element Specifications'!G269</f>
        <v>0</v>
      </c>
    </row>
    <row r="325" spans="1:3" x14ac:dyDescent="0.25">
      <c r="A325" s="26" t="str">
        <f>'Element Specifications'!A270</f>
        <v>Pharmacy_Claims_Header</v>
      </c>
      <c r="B325" s="26" t="str">
        <f>'Element Specifications'!C270</f>
        <v>Rx_Fill_Date_First_Year</v>
      </c>
      <c r="C325" s="43">
        <f>'Element Specifications'!G270</f>
        <v>0</v>
      </c>
    </row>
    <row r="326" spans="1:3" x14ac:dyDescent="0.25">
      <c r="A326" s="26" t="str">
        <f>'Element Specifications'!A271</f>
        <v>Pharmacy_Claims_Header</v>
      </c>
      <c r="B326" s="26" t="str">
        <f>'Element Specifications'!C271</f>
        <v>Rx_Fill_Date_Latest</v>
      </c>
      <c r="C326" s="43" t="str">
        <f>'Element Specifications'!G271</f>
        <v>X</v>
      </c>
    </row>
    <row r="327" spans="1:3" x14ac:dyDescent="0.25">
      <c r="A327" s="26" t="str">
        <f>'Element Specifications'!A272</f>
        <v>Pharmacy_Claims_Header</v>
      </c>
      <c r="B327" s="26" t="str">
        <f>'Element Specifications'!C272</f>
        <v>Rx_Fill_Date_Latest_Day</v>
      </c>
      <c r="C327" s="43">
        <f>'Element Specifications'!G272</f>
        <v>0</v>
      </c>
    </row>
    <row r="328" spans="1:3" x14ac:dyDescent="0.25">
      <c r="A328" s="26" t="str">
        <f>'Element Specifications'!A273</f>
        <v>Pharmacy_Claims_Header</v>
      </c>
      <c r="B328" s="26" t="str">
        <f>'Element Specifications'!C273</f>
        <v>Rx_Fill_Date_Latest_Month</v>
      </c>
      <c r="C328" s="43">
        <f>'Element Specifications'!G273</f>
        <v>0</v>
      </c>
    </row>
    <row r="329" spans="1:3" x14ac:dyDescent="0.25">
      <c r="A329" s="26" t="str">
        <f>'Element Specifications'!A274</f>
        <v>Pharmacy_Claims_Header</v>
      </c>
      <c r="B329" s="26" t="str">
        <f>'Element Specifications'!C274</f>
        <v>Rx_Fill_Date_Latest_Year</v>
      </c>
      <c r="C329" s="43">
        <f>'Element Specifications'!G274</f>
        <v>0</v>
      </c>
    </row>
    <row r="330" spans="1:3" x14ac:dyDescent="0.25">
      <c r="A330" s="26" t="str">
        <f>'Element Specifications'!A311</f>
        <v>Pharmacy_Claims_Line</v>
      </c>
      <c r="B330" s="26" t="str">
        <f>'Element Specifications'!C311</f>
        <v>Charge_Amt</v>
      </c>
      <c r="C330" s="43" t="str">
        <f>'Element Specifications'!G311</f>
        <v>X</v>
      </c>
    </row>
    <row r="331" spans="1:3" x14ac:dyDescent="0.25">
      <c r="A331" s="26" t="str">
        <f>'Element Specifications'!A303</f>
        <v>Pharmacy_Claims_Line</v>
      </c>
      <c r="B331" s="26" t="str">
        <f>'Element Specifications'!C303</f>
        <v>Claim_ID</v>
      </c>
      <c r="C331" s="43" t="str">
        <f>'Element Specifications'!G303</f>
        <v>X</v>
      </c>
    </row>
    <row r="332" spans="1:3" x14ac:dyDescent="0.25">
      <c r="A332" s="26" t="str">
        <f>'Element Specifications'!A330</f>
        <v>Pharmacy_Claims_Line</v>
      </c>
      <c r="B332" s="26" t="str">
        <f>'Element Specifications'!C330</f>
        <v>Claim_Status_Cd</v>
      </c>
      <c r="C332" s="43" t="str">
        <f>'Element Specifications'!G330</f>
        <v>X</v>
      </c>
    </row>
    <row r="333" spans="1:3" x14ac:dyDescent="0.25">
      <c r="A333" s="26" t="str">
        <f>'Element Specifications'!A312</f>
        <v>Pharmacy_Claims_Line</v>
      </c>
      <c r="B333" s="26" t="str">
        <f>'Element Specifications'!C312</f>
        <v>Coinsurance_Amt</v>
      </c>
      <c r="C333" s="43" t="str">
        <f>'Element Specifications'!G312</f>
        <v>X</v>
      </c>
    </row>
    <row r="334" spans="1:3" x14ac:dyDescent="0.25">
      <c r="A334" s="26" t="str">
        <f>'Element Specifications'!A325</f>
        <v>Pharmacy_Claims_Line</v>
      </c>
      <c r="B334" s="26" t="str">
        <f>'Element Specifications'!C325</f>
        <v>Compound_Drug_Ind</v>
      </c>
      <c r="C334" s="43" t="str">
        <f>'Element Specifications'!G325</f>
        <v>X</v>
      </c>
    </row>
    <row r="335" spans="1:3" x14ac:dyDescent="0.25">
      <c r="A335" s="26" t="str">
        <f>'Element Specifications'!A313</f>
        <v>Pharmacy_Claims_Line</v>
      </c>
      <c r="B335" s="26" t="str">
        <f>'Element Specifications'!C313</f>
        <v>Copay_Amt</v>
      </c>
      <c r="C335" s="43" t="str">
        <f>'Element Specifications'!G313</f>
        <v>X</v>
      </c>
    </row>
    <row r="336" spans="1:3" x14ac:dyDescent="0.25">
      <c r="A336" s="26" t="str">
        <f>'Element Specifications'!A326</f>
        <v>Pharmacy_Claims_Line</v>
      </c>
      <c r="B336" s="26" t="str">
        <f>'Element Specifications'!C326</f>
        <v>Days_Supply</v>
      </c>
      <c r="C336" s="43" t="str">
        <f>'Element Specifications'!G326</f>
        <v>X</v>
      </c>
    </row>
    <row r="337" spans="1:3" x14ac:dyDescent="0.25">
      <c r="A337" s="26" t="str">
        <f>'Element Specifications'!A314</f>
        <v>Pharmacy_Claims_Line</v>
      </c>
      <c r="B337" s="26" t="str">
        <f>'Element Specifications'!C314</f>
        <v>Deductible_Amt</v>
      </c>
      <c r="C337" s="43" t="str">
        <f>'Element Specifications'!G314</f>
        <v>X</v>
      </c>
    </row>
    <row r="338" spans="1:3" x14ac:dyDescent="0.25">
      <c r="A338" s="26" t="str">
        <f>'Element Specifications'!A327</f>
        <v>Pharmacy_Claims_Line</v>
      </c>
      <c r="B338" s="26" t="str">
        <f>'Element Specifications'!C327</f>
        <v>Dispensed_As_Written_Cd</v>
      </c>
      <c r="C338" s="43" t="str">
        <f>'Element Specifications'!G327</f>
        <v>X</v>
      </c>
    </row>
    <row r="339" spans="1:3" x14ac:dyDescent="0.25">
      <c r="A339" s="26" t="str">
        <f>'Element Specifications'!A315</f>
        <v>Pharmacy_Claims_Line</v>
      </c>
      <c r="B339" s="26" t="str">
        <f>'Element Specifications'!C315</f>
        <v>Dispensing_Fee_Amt</v>
      </c>
      <c r="C339" s="43" t="str">
        <f>'Element Specifications'!G315</f>
        <v>X</v>
      </c>
    </row>
    <row r="340" spans="1:3" x14ac:dyDescent="0.25">
      <c r="A340" s="26" t="str">
        <f>'Element Specifications'!A322</f>
        <v>Pharmacy_Claims_Line</v>
      </c>
      <c r="B340" s="26" t="str">
        <f>'Element Specifications'!C322</f>
        <v>Drug_Nm</v>
      </c>
      <c r="C340" s="43" t="str">
        <f>'Element Specifications'!G322</f>
        <v>X</v>
      </c>
    </row>
    <row r="341" spans="1:3" x14ac:dyDescent="0.25">
      <c r="A341" s="26" t="str">
        <f>'Element Specifications'!A307</f>
        <v>Pharmacy_Claims_Line</v>
      </c>
      <c r="B341" s="26" t="str">
        <f>'Element Specifications'!C307</f>
        <v>Fill_Dt</v>
      </c>
      <c r="C341" s="43" t="str">
        <f>'Element Specifications'!G307</f>
        <v>X</v>
      </c>
    </row>
    <row r="342" spans="1:3" x14ac:dyDescent="0.25">
      <c r="A342" s="26" t="str">
        <f>'Element Specifications'!A308</f>
        <v>Pharmacy_Claims_Line</v>
      </c>
      <c r="B342" s="26" t="str">
        <f>'Element Specifications'!C308</f>
        <v>Fill_Dt_Day</v>
      </c>
      <c r="C342" s="43">
        <f>'Element Specifications'!G308</f>
        <v>0</v>
      </c>
    </row>
    <row r="343" spans="1:3" x14ac:dyDescent="0.25">
      <c r="A343" s="26" t="str">
        <f>'Element Specifications'!A309</f>
        <v>Pharmacy_Claims_Line</v>
      </c>
      <c r="B343" s="26" t="str">
        <f>'Element Specifications'!C309</f>
        <v>Fill_Dt_Month</v>
      </c>
      <c r="C343" s="43">
        <f>'Element Specifications'!G309</f>
        <v>0</v>
      </c>
    </row>
    <row r="344" spans="1:3" x14ac:dyDescent="0.25">
      <c r="A344" s="26" t="str">
        <f>'Element Specifications'!A310</f>
        <v>Pharmacy_Claims_Line</v>
      </c>
      <c r="B344" s="26" t="str">
        <f>'Element Specifications'!C310</f>
        <v>Fill_Dt_Year</v>
      </c>
      <c r="C344" s="43">
        <f>'Element Specifications'!G310</f>
        <v>0</v>
      </c>
    </row>
    <row r="345" spans="1:3" x14ac:dyDescent="0.25">
      <c r="A345" s="26" t="str">
        <f>'Element Specifications'!A328</f>
        <v>Pharmacy_Claims_Line</v>
      </c>
      <c r="B345" s="26" t="str">
        <f>'Element Specifications'!C328</f>
        <v>Generic_Drug_Ind</v>
      </c>
      <c r="C345" s="43" t="str">
        <f>'Element Specifications'!G328</f>
        <v>X</v>
      </c>
    </row>
    <row r="346" spans="1:3" x14ac:dyDescent="0.25">
      <c r="A346" s="26" t="str">
        <f>'Element Specifications'!A316</f>
        <v>Pharmacy_Claims_Line</v>
      </c>
      <c r="B346" s="26" t="str">
        <f>'Element Specifications'!C316</f>
        <v>Ingredient_Cost_Amt</v>
      </c>
      <c r="C346" s="43" t="str">
        <f>'Element Specifications'!G316</f>
        <v>X</v>
      </c>
    </row>
    <row r="347" spans="1:3" x14ac:dyDescent="0.25">
      <c r="A347" s="26" t="str">
        <f>'Element Specifications'!A329</f>
        <v>Pharmacy_Claims_Line</v>
      </c>
      <c r="B347" s="26" t="str">
        <f>'Element Specifications'!C329</f>
        <v>Line_No</v>
      </c>
      <c r="C347" s="43" t="str">
        <f>'Element Specifications'!G329</f>
        <v>X</v>
      </c>
    </row>
    <row r="348" spans="1:3" x14ac:dyDescent="0.25">
      <c r="A348" s="26" t="str">
        <f>'Element Specifications'!A304</f>
        <v>Pharmacy_Claims_Line</v>
      </c>
      <c r="B348" s="26" t="str">
        <f>'Element Specifications'!C304</f>
        <v>Member_Composite_ID</v>
      </c>
      <c r="C348" s="43" t="str">
        <f>'Element Specifications'!G304</f>
        <v>X</v>
      </c>
    </row>
    <row r="349" spans="1:3" x14ac:dyDescent="0.25">
      <c r="A349" s="26" t="str">
        <f>'Element Specifications'!A305</f>
        <v>Pharmacy_Claims_Line</v>
      </c>
      <c r="B349" s="26" t="str">
        <f>'Element Specifications'!C305</f>
        <v>Member_ID</v>
      </c>
      <c r="C349" s="43" t="str">
        <f>'Element Specifications'!G305</f>
        <v>X</v>
      </c>
    </row>
    <row r="350" spans="1:3" x14ac:dyDescent="0.25">
      <c r="A350" s="26" t="str">
        <f>'Element Specifications'!A317</f>
        <v>Pharmacy_Claims_Line</v>
      </c>
      <c r="B350" s="26" t="str">
        <f>'Element Specifications'!C317</f>
        <v>Member_Liability_Amt</v>
      </c>
      <c r="C350" s="43" t="str">
        <f>'Element Specifications'!G317</f>
        <v>X</v>
      </c>
    </row>
    <row r="351" spans="1:3" x14ac:dyDescent="0.25">
      <c r="A351" s="26" t="str">
        <f>'Element Specifications'!A323</f>
        <v>Pharmacy_Claims_Line</v>
      </c>
      <c r="B351" s="26" t="str">
        <f>'Element Specifications'!C323</f>
        <v>NDC_Cd</v>
      </c>
      <c r="C351" s="43" t="str">
        <f>'Element Specifications'!G323</f>
        <v>X</v>
      </c>
    </row>
    <row r="352" spans="1:3" x14ac:dyDescent="0.25">
      <c r="A352" s="26" t="str">
        <f>'Element Specifications'!A318</f>
        <v>Pharmacy_Claims_Line</v>
      </c>
      <c r="B352" s="26" t="str">
        <f>'Element Specifications'!C318</f>
        <v>Plan_Paid_Amt</v>
      </c>
      <c r="C352" s="43" t="str">
        <f>'Element Specifications'!G318</f>
        <v>X</v>
      </c>
    </row>
    <row r="353" spans="1:3" x14ac:dyDescent="0.25">
      <c r="A353" s="26" t="str">
        <f>'Element Specifications'!A331</f>
        <v>Pharmacy_Claims_Line</v>
      </c>
      <c r="B353" s="26" t="str">
        <f>'Element Specifications'!C331</f>
        <v>Quantity_Dispensed</v>
      </c>
      <c r="C353" s="43" t="str">
        <f>'Element Specifications'!G331</f>
        <v>X</v>
      </c>
    </row>
    <row r="354" spans="1:3" x14ac:dyDescent="0.25">
      <c r="A354" s="26" t="str">
        <f>'Element Specifications'!A332</f>
        <v>Pharmacy_Claims_Line</v>
      </c>
      <c r="B354" s="26" t="str">
        <f>'Element Specifications'!C332</f>
        <v>Refill_Ind</v>
      </c>
      <c r="C354" s="43" t="str">
        <f>'Element Specifications'!G332</f>
        <v>X</v>
      </c>
    </row>
    <row r="355" spans="1:3" x14ac:dyDescent="0.25">
      <c r="A355" s="26" t="str">
        <f>'Element Specifications'!A129</f>
        <v>Provider_Composite</v>
      </c>
      <c r="B355" s="26" t="str">
        <f>'Element Specifications'!C129</f>
        <v>Credential_Text_1</v>
      </c>
      <c r="C355" s="43">
        <f>'Element Specifications'!G129</f>
        <v>0</v>
      </c>
    </row>
    <row r="356" spans="1:3" x14ac:dyDescent="0.25">
      <c r="A356" s="26" t="str">
        <f>'Element Specifications'!A130</f>
        <v>Provider_Composite</v>
      </c>
      <c r="B356" s="26" t="str">
        <f>'Element Specifications'!C130</f>
        <v>Gender_Cd</v>
      </c>
      <c r="C356" s="43">
        <f>'Element Specifications'!G130</f>
        <v>0</v>
      </c>
    </row>
    <row r="357" spans="1:3" x14ac:dyDescent="0.25">
      <c r="A357" s="26" t="str">
        <f>'Element Specifications'!A131</f>
        <v>Provider_Composite</v>
      </c>
      <c r="B357" s="26" t="str">
        <f>'Element Specifications'!C131</f>
        <v>License_1</v>
      </c>
      <c r="C357" s="43">
        <f>'Element Specifications'!G131</f>
        <v>0</v>
      </c>
    </row>
    <row r="358" spans="1:3" x14ac:dyDescent="0.25">
      <c r="A358" s="26" t="str">
        <f>'Element Specifications'!A132</f>
        <v>Provider_Composite</v>
      </c>
      <c r="B358" s="26" t="str">
        <f>'Element Specifications'!C132</f>
        <v>License_2</v>
      </c>
      <c r="C358" s="43">
        <f>'Element Specifications'!G132</f>
        <v>0</v>
      </c>
    </row>
    <row r="359" spans="1:3" x14ac:dyDescent="0.25">
      <c r="A359" s="26" t="str">
        <f>'Element Specifications'!A133</f>
        <v>Provider_Composite</v>
      </c>
      <c r="B359" s="26" t="str">
        <f>'Element Specifications'!C133</f>
        <v>License_3</v>
      </c>
      <c r="C359" s="43">
        <f>'Element Specifications'!G133</f>
        <v>0</v>
      </c>
    </row>
    <row r="360" spans="1:3" x14ac:dyDescent="0.25">
      <c r="A360" s="26" t="str">
        <f>'Element Specifications'!A134</f>
        <v>Provider_Composite</v>
      </c>
      <c r="B360" s="26" t="str">
        <f>'Element Specifications'!C134</f>
        <v>License_4</v>
      </c>
      <c r="C360" s="43">
        <f>'Element Specifications'!G134</f>
        <v>0</v>
      </c>
    </row>
    <row r="361" spans="1:3" x14ac:dyDescent="0.25">
      <c r="A361" s="26" t="str">
        <f>'Element Specifications'!A135</f>
        <v>Provider_Composite</v>
      </c>
      <c r="B361" s="26" t="str">
        <f>'Element Specifications'!C135</f>
        <v>License_5</v>
      </c>
      <c r="C361" s="43">
        <f>'Element Specifications'!G135</f>
        <v>0</v>
      </c>
    </row>
    <row r="362" spans="1:3" x14ac:dyDescent="0.25">
      <c r="A362" s="26" t="str">
        <f>'Element Specifications'!A136</f>
        <v>Provider_Composite</v>
      </c>
      <c r="B362" s="26" t="str">
        <f>'Element Specifications'!C136</f>
        <v>License_State_1</v>
      </c>
      <c r="C362" s="43">
        <f>'Element Specifications'!G136</f>
        <v>0</v>
      </c>
    </row>
    <row r="363" spans="1:3" x14ac:dyDescent="0.25">
      <c r="A363" s="26" t="str">
        <f>'Element Specifications'!A137</f>
        <v>Provider_Composite</v>
      </c>
      <c r="B363" s="26" t="str">
        <f>'Element Specifications'!C137</f>
        <v>License_State_2</v>
      </c>
      <c r="C363" s="43">
        <f>'Element Specifications'!G137</f>
        <v>0</v>
      </c>
    </row>
    <row r="364" spans="1:3" x14ac:dyDescent="0.25">
      <c r="A364" s="26" t="str">
        <f>'Element Specifications'!A138</f>
        <v>Provider_Composite</v>
      </c>
      <c r="B364" s="26" t="str">
        <f>'Element Specifications'!C138</f>
        <v>License_State_3</v>
      </c>
      <c r="C364" s="43">
        <f>'Element Specifications'!G138</f>
        <v>0</v>
      </c>
    </row>
    <row r="365" spans="1:3" x14ac:dyDescent="0.25">
      <c r="A365" s="26" t="str">
        <f>'Element Specifications'!A139</f>
        <v>Provider_Composite</v>
      </c>
      <c r="B365" s="26" t="str">
        <f>'Element Specifications'!C139</f>
        <v>License_State_4</v>
      </c>
      <c r="C365" s="43">
        <f>'Element Specifications'!G139</f>
        <v>0</v>
      </c>
    </row>
    <row r="366" spans="1:3" x14ac:dyDescent="0.25">
      <c r="A366" s="26" t="str">
        <f>'Element Specifications'!A140</f>
        <v>Provider_Composite</v>
      </c>
      <c r="B366" s="26" t="str">
        <f>'Element Specifications'!C140</f>
        <v>License_State_5</v>
      </c>
      <c r="C366" s="43">
        <f>'Element Specifications'!G140</f>
        <v>0</v>
      </c>
    </row>
    <row r="367" spans="1:3" x14ac:dyDescent="0.25">
      <c r="A367" s="26" t="str">
        <f>'Element Specifications'!A141</f>
        <v>Provider_Composite</v>
      </c>
      <c r="B367" s="26" t="str">
        <f>'Element Specifications'!C141</f>
        <v>Medicaid_Facility_Number</v>
      </c>
      <c r="C367" s="43" t="str">
        <f>'Element Specifications'!G141</f>
        <v>X</v>
      </c>
    </row>
    <row r="368" spans="1:3" x14ac:dyDescent="0.25">
      <c r="A368" s="26" t="str">
        <f>'Element Specifications'!A142</f>
        <v>Provider_Composite</v>
      </c>
      <c r="B368" s="26" t="str">
        <f>'Element Specifications'!C142</f>
        <v>Medicare_Provider_Id</v>
      </c>
      <c r="C368" s="43" t="str">
        <f>'Element Specifications'!G142</f>
        <v>X</v>
      </c>
    </row>
    <row r="369" spans="1:3" x14ac:dyDescent="0.25">
      <c r="A369" s="26" t="str">
        <f>'Element Specifications'!A143</f>
        <v>Provider_Composite</v>
      </c>
      <c r="B369" s="26" t="str">
        <f>'Element Specifications'!C143</f>
        <v>National_Provider_ID</v>
      </c>
      <c r="C369" s="43" t="str">
        <f>'Element Specifications'!G143</f>
        <v>X</v>
      </c>
    </row>
    <row r="370" spans="1:3" x14ac:dyDescent="0.25">
      <c r="A370" s="26" t="str">
        <f>'Element Specifications'!A144</f>
        <v>Provider_Composite</v>
      </c>
      <c r="B370" s="26" t="str">
        <f>'Element Specifications'!C144</f>
        <v>Organization_Nm</v>
      </c>
      <c r="C370" s="43" t="str">
        <f>'Element Specifications'!G144</f>
        <v>X</v>
      </c>
    </row>
    <row r="371" spans="1:3" x14ac:dyDescent="0.25">
      <c r="A371" s="26" t="str">
        <f>'Element Specifications'!A145</f>
        <v>Provider_Composite</v>
      </c>
      <c r="B371" s="26" t="str">
        <f>'Element Specifications'!C145</f>
        <v>Organization_Nm_Clean</v>
      </c>
      <c r="C371" s="43" t="str">
        <f>'Element Specifications'!G145</f>
        <v>X</v>
      </c>
    </row>
    <row r="372" spans="1:3" x14ac:dyDescent="0.25">
      <c r="A372" s="26" t="str">
        <f>'Element Specifications'!A146</f>
        <v>Provider_Composite</v>
      </c>
      <c r="B372" s="26" t="str">
        <f>'Element Specifications'!C146</f>
        <v>Organization_Other_Nm</v>
      </c>
      <c r="C372" s="43" t="str">
        <f>'Element Specifications'!G146</f>
        <v>X</v>
      </c>
    </row>
    <row r="373" spans="1:3" x14ac:dyDescent="0.25">
      <c r="A373" s="26" t="str">
        <f>'Element Specifications'!A147</f>
        <v>Provider_Composite</v>
      </c>
      <c r="B373" s="26" t="str">
        <f>'Element Specifications'!C147</f>
        <v>Organization_Other_Nm_Clean</v>
      </c>
      <c r="C373" s="43" t="str">
        <f>'Element Specifications'!G147</f>
        <v>X</v>
      </c>
    </row>
    <row r="374" spans="1:3" x14ac:dyDescent="0.25">
      <c r="A374" s="26" t="str">
        <f>'Element Specifications'!A148</f>
        <v>Provider_Composite</v>
      </c>
      <c r="B374" s="26" t="str">
        <f>'Element Specifications'!C148</f>
        <v>Other_First_Initial</v>
      </c>
      <c r="C374" s="43">
        <f>'Element Specifications'!G148</f>
        <v>0</v>
      </c>
    </row>
    <row r="375" spans="1:3" x14ac:dyDescent="0.25">
      <c r="A375" s="26" t="str">
        <f>'Element Specifications'!A149</f>
        <v>Provider_Composite</v>
      </c>
      <c r="B375" s="26" t="str">
        <f>'Element Specifications'!C149</f>
        <v>Other_First_Nm</v>
      </c>
      <c r="C375" s="43">
        <f>'Element Specifications'!G149</f>
        <v>0</v>
      </c>
    </row>
    <row r="376" spans="1:3" x14ac:dyDescent="0.25">
      <c r="A376" s="26" t="str">
        <f>'Element Specifications'!A150</f>
        <v>Provider_Composite</v>
      </c>
      <c r="B376" s="26" t="str">
        <f>'Element Specifications'!C150</f>
        <v>Other_Last_Nm</v>
      </c>
      <c r="C376" s="43">
        <f>'Element Specifications'!G150</f>
        <v>0</v>
      </c>
    </row>
    <row r="377" spans="1:3" x14ac:dyDescent="0.25">
      <c r="A377" s="26" t="str">
        <f>'Element Specifications'!A151</f>
        <v>Provider_Composite</v>
      </c>
      <c r="B377" s="26" t="str">
        <f>'Element Specifications'!C151</f>
        <v>Other_Middle_Initial</v>
      </c>
      <c r="C377" s="43">
        <f>'Element Specifications'!G151</f>
        <v>0</v>
      </c>
    </row>
    <row r="378" spans="1:3" x14ac:dyDescent="0.25">
      <c r="A378" s="26" t="str">
        <f>'Element Specifications'!A152</f>
        <v>Provider_Composite</v>
      </c>
      <c r="B378" s="26" t="str">
        <f>'Element Specifications'!C152</f>
        <v>Other_Middle_Nm</v>
      </c>
      <c r="C378" s="43">
        <f>'Element Specifications'!G152</f>
        <v>0</v>
      </c>
    </row>
    <row r="379" spans="1:3" x14ac:dyDescent="0.25">
      <c r="A379" s="26" t="str">
        <f>'Element Specifications'!A153</f>
        <v>Provider_Composite</v>
      </c>
      <c r="B379" s="26" t="str">
        <f>'Element Specifications'!C153</f>
        <v>Other_Nm_Prefix</v>
      </c>
      <c r="C379" s="43">
        <f>'Element Specifications'!G153</f>
        <v>0</v>
      </c>
    </row>
    <row r="380" spans="1:3" x14ac:dyDescent="0.25">
      <c r="A380" s="26" t="str">
        <f>'Element Specifications'!A154</f>
        <v>Provider_Composite</v>
      </c>
      <c r="B380" s="26" t="str">
        <f>'Element Specifications'!C154</f>
        <v>Other_Nm_Suffix</v>
      </c>
      <c r="C380" s="43">
        <f>'Element Specifications'!G154</f>
        <v>0</v>
      </c>
    </row>
    <row r="381" spans="1:3" x14ac:dyDescent="0.25">
      <c r="A381" s="26" t="str">
        <f>'Element Specifications'!A155</f>
        <v>Provider_Composite</v>
      </c>
      <c r="B381" s="26" t="str">
        <f>'Element Specifications'!C155</f>
        <v>Phone_Number</v>
      </c>
      <c r="C381" s="43">
        <f>'Element Specifications'!G155</f>
        <v>0</v>
      </c>
    </row>
    <row r="382" spans="1:3" x14ac:dyDescent="0.25">
      <c r="A382" s="26" t="str">
        <f>'Element Specifications'!A156</f>
        <v>Provider_Composite</v>
      </c>
      <c r="B382" s="26" t="str">
        <f>'Element Specifications'!C156</f>
        <v>Primary_Address_ID</v>
      </c>
      <c r="C382" s="43" t="str">
        <f>'Element Specifications'!G156</f>
        <v>X</v>
      </c>
    </row>
    <row r="383" spans="1:3" x14ac:dyDescent="0.25">
      <c r="A383" s="26" t="str">
        <f>'Element Specifications'!A128</f>
        <v>Provider_Composite</v>
      </c>
      <c r="B383" s="26" t="str">
        <f>'Element Specifications'!C128</f>
        <v>Provider_Composite_ID</v>
      </c>
      <c r="C383" s="43" t="str">
        <f>'Element Specifications'!G128</f>
        <v>X</v>
      </c>
    </row>
    <row r="384" spans="1:3" x14ac:dyDescent="0.25">
      <c r="A384" s="26" t="str">
        <f>'Element Specifications'!A157</f>
        <v>Provider_Composite</v>
      </c>
      <c r="B384" s="26" t="str">
        <f>'Element Specifications'!C157</f>
        <v>Provider_DEA_No</v>
      </c>
      <c r="C384" s="43" t="str">
        <f>'Element Specifications'!G157</f>
        <v>X</v>
      </c>
    </row>
    <row r="385" spans="1:3" x14ac:dyDescent="0.25">
      <c r="A385" s="26" t="str">
        <f>'Element Specifications'!A158</f>
        <v>Provider_Composite</v>
      </c>
      <c r="B385" s="26" t="str">
        <f>'Element Specifications'!C158</f>
        <v>Provider_First_Initial</v>
      </c>
      <c r="C385" s="43">
        <f>'Element Specifications'!G158</f>
        <v>0</v>
      </c>
    </row>
    <row r="386" spans="1:3" x14ac:dyDescent="0.25">
      <c r="A386" s="26" t="str">
        <f>'Element Specifications'!A159</f>
        <v>Provider_Composite</v>
      </c>
      <c r="B386" s="26" t="str">
        <f>'Element Specifications'!C159</f>
        <v>Provider_First_Nm</v>
      </c>
      <c r="C386" s="43">
        <f>'Element Specifications'!G159</f>
        <v>0</v>
      </c>
    </row>
    <row r="387" spans="1:3" x14ac:dyDescent="0.25">
      <c r="A387" s="26" t="str">
        <f>'Element Specifications'!A160</f>
        <v>Provider_Composite</v>
      </c>
      <c r="B387" s="26" t="str">
        <f>'Element Specifications'!C160</f>
        <v>Provider_Last_Nm</v>
      </c>
      <c r="C387" s="43">
        <f>'Element Specifications'!G160</f>
        <v>0</v>
      </c>
    </row>
    <row r="388" spans="1:3" x14ac:dyDescent="0.25">
      <c r="A388" s="26" t="str">
        <f>'Element Specifications'!A161</f>
        <v>Provider_Composite</v>
      </c>
      <c r="B388" s="26" t="str">
        <f>'Element Specifications'!C161</f>
        <v>Provider_Middle_Initial</v>
      </c>
      <c r="C388" s="43">
        <f>'Element Specifications'!G161</f>
        <v>0</v>
      </c>
    </row>
    <row r="389" spans="1:3" x14ac:dyDescent="0.25">
      <c r="A389" s="26" t="str">
        <f>'Element Specifications'!A162</f>
        <v>Provider_Composite</v>
      </c>
      <c r="B389" s="26" t="str">
        <f>'Element Specifications'!C162</f>
        <v>Provider_Middle_Nm</v>
      </c>
      <c r="C389" s="43">
        <f>'Element Specifications'!G162</f>
        <v>0</v>
      </c>
    </row>
    <row r="390" spans="1:3" x14ac:dyDescent="0.25">
      <c r="A390" s="26" t="str">
        <f>'Element Specifications'!A163</f>
        <v>Provider_Composite</v>
      </c>
      <c r="B390" s="26" t="str">
        <f>'Element Specifications'!C163</f>
        <v>Provider_Nm</v>
      </c>
      <c r="C390" s="43">
        <f>'Element Specifications'!G163</f>
        <v>0</v>
      </c>
    </row>
    <row r="391" spans="1:3" x14ac:dyDescent="0.25">
      <c r="A391" s="26" t="str">
        <f>'Element Specifications'!A164</f>
        <v>Provider_Composite</v>
      </c>
      <c r="B391" s="26" t="str">
        <f>'Element Specifications'!C164</f>
        <v>Provider_Nm_Prefix</v>
      </c>
      <c r="C391" s="43">
        <f>'Element Specifications'!G164</f>
        <v>0</v>
      </c>
    </row>
    <row r="392" spans="1:3" x14ac:dyDescent="0.25">
      <c r="A392" s="26" t="str">
        <f>'Element Specifications'!A165</f>
        <v>Provider_Composite</v>
      </c>
      <c r="B392" s="26" t="str">
        <f>'Element Specifications'!C165</f>
        <v>Provider_Nm_Suffix</v>
      </c>
      <c r="C392" s="43">
        <f>'Element Specifications'!G165</f>
        <v>0</v>
      </c>
    </row>
    <row r="393" spans="1:3" x14ac:dyDescent="0.25">
      <c r="A393" s="26" t="str">
        <f>'Element Specifications'!A166</f>
        <v>Provider_Composite</v>
      </c>
      <c r="B393" s="26" t="str">
        <f>'Element Specifications'!C166</f>
        <v>Provider_Type</v>
      </c>
      <c r="C393" s="43" t="str">
        <f>'Element Specifications'!G166</f>
        <v>X</v>
      </c>
    </row>
    <row r="394" spans="1:3" x14ac:dyDescent="0.25">
      <c r="A394" s="26" t="str">
        <f>'Element Specifications'!A167</f>
        <v>Provider_Composite</v>
      </c>
      <c r="B394" s="26" t="str">
        <f>'Element Specifications'!C167</f>
        <v>Taxonomy_Cd_1</v>
      </c>
      <c r="C394" s="43" t="str">
        <f>'Element Specifications'!G167</f>
        <v>X</v>
      </c>
    </row>
    <row r="395" spans="1:3" x14ac:dyDescent="0.25">
      <c r="A395" s="26" t="str">
        <f>'Element Specifications'!A168</f>
        <v>Provider_Composite</v>
      </c>
      <c r="B395" s="26" t="str">
        <f>'Element Specifications'!C168</f>
        <v>Taxonomy_Cd_2</v>
      </c>
      <c r="C395" s="43" t="str">
        <f>'Element Specifications'!G168</f>
        <v>X</v>
      </c>
    </row>
    <row r="396" spans="1:3" x14ac:dyDescent="0.25">
      <c r="A396" s="26" t="str">
        <f>'Element Specifications'!A169</f>
        <v>Provider_Composite</v>
      </c>
      <c r="B396" s="26" t="str">
        <f>'Element Specifications'!C169</f>
        <v>Taxonomy_Cd_3</v>
      </c>
      <c r="C396" s="43" t="str">
        <f>'Element Specifications'!G169</f>
        <v>X</v>
      </c>
    </row>
    <row r="397" spans="1:3" x14ac:dyDescent="0.25">
      <c r="A397" s="26" t="str">
        <f>'Element Specifications'!A170</f>
        <v>Provider_Composite</v>
      </c>
      <c r="B397" s="26" t="str">
        <f>'Element Specifications'!C170</f>
        <v>Taxonomy_Cd_4</v>
      </c>
      <c r="C397" s="43" t="str">
        <f>'Element Specifications'!G170</f>
        <v>X</v>
      </c>
    </row>
    <row r="398" spans="1:3" x14ac:dyDescent="0.25">
      <c r="A398" s="26" t="str">
        <f>'Element Specifications'!A171</f>
        <v>Provider_Composite</v>
      </c>
      <c r="B398" s="26" t="str">
        <f>'Element Specifications'!C171</f>
        <v>Taxonomy_Cd_5</v>
      </c>
      <c r="C398" s="43" t="str">
        <f>'Element Specifications'!G171</f>
        <v>X</v>
      </c>
    </row>
    <row r="399" spans="1:3" x14ac:dyDescent="0.25">
      <c r="A399" s="26" t="str">
        <f>'Element Specifications'!A173</f>
        <v>Provider_Composite_Address</v>
      </c>
      <c r="B399" s="26" t="str">
        <f>'Element Specifications'!C173</f>
        <v>Address</v>
      </c>
      <c r="C399" s="43" t="str">
        <f>'Element Specifications'!G173</f>
        <v>X</v>
      </c>
    </row>
    <row r="400" spans="1:3" x14ac:dyDescent="0.25">
      <c r="A400" s="26" t="str">
        <f>'Element Specifications'!A174</f>
        <v>Provider_Composite_Address</v>
      </c>
      <c r="B400" s="26" t="str">
        <f>'Element Specifications'!C174</f>
        <v>Address_Type_Cd</v>
      </c>
      <c r="C400" s="43" t="str">
        <f>'Element Specifications'!G174</f>
        <v>X</v>
      </c>
    </row>
    <row r="401" spans="1:3" x14ac:dyDescent="0.25">
      <c r="A401" s="26" t="str">
        <f>'Element Specifications'!A175</f>
        <v>Provider_Composite_Address</v>
      </c>
      <c r="B401" s="26" t="str">
        <f>'Element Specifications'!C175</f>
        <v>City</v>
      </c>
      <c r="C401" s="43" t="str">
        <f>'Element Specifications'!G175</f>
        <v>X</v>
      </c>
    </row>
    <row r="402" spans="1:3" x14ac:dyDescent="0.25">
      <c r="A402" s="26" t="str">
        <f>'Element Specifications'!A182</f>
        <v>Provider_Composite_Address</v>
      </c>
      <c r="B402" s="26" t="str">
        <f>'Element Specifications'!C182</f>
        <v>HSR</v>
      </c>
      <c r="C402" s="43" t="str">
        <f>'Element Specifications'!G182</f>
        <v>X</v>
      </c>
    </row>
    <row r="403" spans="1:3" x14ac:dyDescent="0.25">
      <c r="A403" s="26" t="str">
        <f>'Element Specifications'!A176</f>
        <v>Provider_Composite_Address</v>
      </c>
      <c r="B403" s="26" t="str">
        <f>'Element Specifications'!C176</f>
        <v>Latitude</v>
      </c>
      <c r="C403" s="43">
        <f>'Element Specifications'!G176</f>
        <v>0</v>
      </c>
    </row>
    <row r="404" spans="1:3" x14ac:dyDescent="0.25">
      <c r="A404" s="26" t="str">
        <f>'Element Specifications'!A177</f>
        <v>Provider_Composite_Address</v>
      </c>
      <c r="B404" s="26" t="str">
        <f>'Element Specifications'!C177</f>
        <v>Longitude</v>
      </c>
      <c r="C404" s="43">
        <f>'Element Specifications'!G177</f>
        <v>0</v>
      </c>
    </row>
    <row r="405" spans="1:3" x14ac:dyDescent="0.25">
      <c r="A405" s="26" t="str">
        <f>'Element Specifications'!A172</f>
        <v>Provider_Composite_Address</v>
      </c>
      <c r="B405" s="26" t="str">
        <f>'Element Specifications'!C172</f>
        <v>Provider_Composite_Address_ID</v>
      </c>
      <c r="C405" s="43" t="str">
        <f>'Element Specifications'!G172</f>
        <v>X</v>
      </c>
    </row>
    <row r="406" spans="1:3" x14ac:dyDescent="0.25">
      <c r="A406" s="26" t="str">
        <f>'Element Specifications'!A178</f>
        <v>Provider_Composite_Address</v>
      </c>
      <c r="B406" s="26" t="str">
        <f>'Element Specifications'!C178</f>
        <v>State</v>
      </c>
      <c r="C406" s="43" t="str">
        <f>'Element Specifications'!G178</f>
        <v>X</v>
      </c>
    </row>
    <row r="407" spans="1:3" x14ac:dyDescent="0.25">
      <c r="A407" s="26" t="str">
        <f>'Element Specifications'!A181</f>
        <v>Provider_Composite_Address</v>
      </c>
      <c r="B407" s="26" t="str">
        <f>'Element Specifications'!C181</f>
        <v>URF_Designation</v>
      </c>
      <c r="C407" s="43" t="str">
        <f>'Element Specifications'!G181</f>
        <v>X</v>
      </c>
    </row>
    <row r="408" spans="1:3" x14ac:dyDescent="0.25">
      <c r="A408" s="26" t="str">
        <f>'Element Specifications'!A179</f>
        <v>Provider_Composite_Address</v>
      </c>
      <c r="B408" s="26" t="str">
        <f>'Element Specifications'!C179</f>
        <v>Zip_Cd</v>
      </c>
      <c r="C408" s="43" t="str">
        <f>'Element Specifications'!G179</f>
        <v>X</v>
      </c>
    </row>
    <row r="409" spans="1:3" x14ac:dyDescent="0.25">
      <c r="A409" s="26" t="str">
        <f>'Element Specifications'!A180</f>
        <v>Provider_Composite_Address</v>
      </c>
      <c r="B409" s="26" t="str">
        <f>'Element Specifications'!C180</f>
        <v>Zip_Cd_3_Digit</v>
      </c>
      <c r="C409" s="43" t="str">
        <f>'Element Specifications'!G180</f>
        <v>X</v>
      </c>
    </row>
    <row r="410" spans="1:3" x14ac:dyDescent="0.25">
      <c r="A410" s="26" t="str">
        <f>'Element Specifications'!A183</f>
        <v>Provider_Composite_to_Provider_Composite_Address_Crosswalk</v>
      </c>
      <c r="B410" s="26" t="str">
        <f>'Element Specifications'!C183</f>
        <v>Provider_Composite_Address_ID</v>
      </c>
      <c r="C410" s="43" t="str">
        <f>'Element Specifications'!G183</f>
        <v>X</v>
      </c>
    </row>
    <row r="411" spans="1:3" x14ac:dyDescent="0.25">
      <c r="A411" s="26" t="str">
        <f>'Element Specifications'!A184</f>
        <v>Provider_Composite_to_Provider_Composite_Address_Crosswalk</v>
      </c>
      <c r="B411" s="26" t="str">
        <f>'Element Specifications'!C184</f>
        <v>Provider_Composite_ID</v>
      </c>
      <c r="C411" s="43" t="str">
        <f>'Element Specifications'!G184</f>
        <v>X</v>
      </c>
    </row>
    <row r="412" spans="1:3" x14ac:dyDescent="0.25">
      <c r="A412" s="26" t="str">
        <f>'Value Add Groupers'!B3</f>
        <v>Diagnosis_Related_Groups_DRG</v>
      </c>
      <c r="B412" s="26" t="str">
        <f>'Value Add Groupers'!D3</f>
        <v>Claim_ID</v>
      </c>
      <c r="C412" s="43" t="str">
        <f>'Value Add Groupers'!G3</f>
        <v>X</v>
      </c>
    </row>
    <row r="413" spans="1:3" x14ac:dyDescent="0.25">
      <c r="A413" s="26" t="str">
        <f>'Value Add Groupers'!B4</f>
        <v>Diagnosis_Related_Groups_DRG</v>
      </c>
      <c r="B413" s="26" t="str">
        <f>'Value Add Groupers'!D4</f>
        <v>MS_MDC_Cd</v>
      </c>
      <c r="C413" s="43" t="str">
        <f>'Value Add Groupers'!G4</f>
        <v>X</v>
      </c>
    </row>
    <row r="414" spans="1:3" x14ac:dyDescent="0.25">
      <c r="A414" s="26" t="str">
        <f>'Value Add Groupers'!B5</f>
        <v>Diagnosis_Related_Groups_DRG</v>
      </c>
      <c r="B414" s="26" t="str">
        <f>'Value Add Groupers'!D5</f>
        <v>MSDRG_Cd</v>
      </c>
      <c r="C414" s="43" t="str">
        <f>'Value Add Groupers'!G5</f>
        <v>X</v>
      </c>
    </row>
    <row r="415" spans="1:3" x14ac:dyDescent="0.25">
      <c r="A415" s="26" t="str">
        <f>'Value Add Groupers'!B7</f>
        <v>Diagnosis_Related_Groups_DRG</v>
      </c>
      <c r="B415" s="26" t="str">
        <f>'Value Add Groupers'!D7</f>
        <v>Service_Cd</v>
      </c>
      <c r="C415" s="43" t="str">
        <f>'Value Add Groupers'!G7</f>
        <v>X</v>
      </c>
    </row>
    <row r="416" spans="1:3" x14ac:dyDescent="0.25">
      <c r="A416" s="26" t="str">
        <f>'Value Add Groupers'!B8</f>
        <v>Diagnosis_Related_Groups_DRG</v>
      </c>
      <c r="B416" s="26" t="str">
        <f>'Value Add Groupers'!D8</f>
        <v>APRDRG_Version</v>
      </c>
      <c r="C416" s="43">
        <f>'Value Add Groupers'!G8</f>
        <v>0</v>
      </c>
    </row>
    <row r="417" spans="1:3" x14ac:dyDescent="0.25">
      <c r="A417" s="26" t="str">
        <f>'Value Add Groupers'!B9</f>
        <v>Diagnosis_Related_Groups_DRG</v>
      </c>
      <c r="B417" s="26" t="str">
        <f>'Value Add Groupers'!D9</f>
        <v>APRDRG_CD</v>
      </c>
      <c r="C417" s="43">
        <f>'Value Add Groupers'!G9</f>
        <v>0</v>
      </c>
    </row>
    <row r="418" spans="1:3" x14ac:dyDescent="0.25">
      <c r="A418" s="26" t="str">
        <f>'Value Add Groupers'!B10</f>
        <v>Diagnosis_Related_Groups_DRG</v>
      </c>
      <c r="B418" s="26" t="str">
        <f>'Value Add Groupers'!D10</f>
        <v>APR_MDC_CD</v>
      </c>
      <c r="C418" s="43">
        <f>'Value Add Groupers'!G10</f>
        <v>0</v>
      </c>
    </row>
    <row r="419" spans="1:3" x14ac:dyDescent="0.25">
      <c r="A419" s="26" t="str">
        <f>'Value Add Groupers'!B11</f>
        <v>Diagnosis_Related_Groups_DRG</v>
      </c>
      <c r="B419" s="26" t="str">
        <f>'Value Add Groupers'!D11</f>
        <v>APR_Medical_Surgical_Drg_Flag</v>
      </c>
      <c r="C419" s="43">
        <f>'Value Add Groupers'!G11</f>
        <v>0</v>
      </c>
    </row>
    <row r="420" spans="1:3" x14ac:dyDescent="0.25">
      <c r="A420" s="26" t="str">
        <f>'Value Add Groupers'!B12</f>
        <v>Diagnosis_Related_Groups_DRG</v>
      </c>
      <c r="B420" s="26" t="str">
        <f>'Value Add Groupers'!D12</f>
        <v>APR_Severity</v>
      </c>
      <c r="C420" s="43">
        <f>'Value Add Groupers'!G12</f>
        <v>0</v>
      </c>
    </row>
    <row r="421" spans="1:3" x14ac:dyDescent="0.25">
      <c r="A421" s="26" t="str">
        <f>'Value Add Groupers'!B13</f>
        <v>Diagnosis_Related_Groups_DRG</v>
      </c>
      <c r="B421" s="26" t="str">
        <f>'Value Add Groupers'!D13</f>
        <v>APR_Risk_Of_Mortality</v>
      </c>
      <c r="C421" s="43">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2024-11-20T23:37:16Z</dcterms:modified>
</cp:coreProperties>
</file>