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S:\APCD Program\Data Requests\FY25\24.50 Telluride Health District\Application\"/>
    </mc:Choice>
  </mc:AlternateContent>
  <xr:revisionPtr revIDLastSave="0" documentId="13_ncr:1_{7BC3A29A-49E9-465E-8BC7-BA033A82B97F}" xr6:coauthVersionLast="47" xr6:coauthVersionMax="47" xr10:uidLastSave="{00000000-0000-0000-0000-000000000000}"/>
  <bookViews>
    <workbookView xWindow="-110" yWindow="-110" windowWidth="19420" windowHeight="10420"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Specifications'!$A$2:$L$461</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28" i="4" l="1"/>
  <c r="C128" i="21"/>
  <c r="C129" i="21"/>
  <c r="C130" i="21"/>
  <c r="F445" i="4"/>
  <c r="F444" i="4"/>
  <c r="F443" i="4"/>
  <c r="F440" i="4"/>
  <c r="F439" i="4"/>
  <c r="F438" i="4"/>
  <c r="E443" i="4"/>
  <c r="E444" i="4"/>
  <c r="E445" i="4"/>
  <c r="E446" i="4"/>
  <c r="E447" i="4"/>
  <c r="E448" i="4"/>
  <c r="E449" i="4"/>
  <c r="E450" i="4"/>
  <c r="E451" i="4"/>
  <c r="E452" i="4"/>
  <c r="E453" i="4"/>
  <c r="E454" i="4"/>
  <c r="E455" i="4"/>
  <c r="E456" i="4"/>
  <c r="E457" i="4"/>
  <c r="E458" i="4"/>
  <c r="E459" i="4"/>
  <c r="E460" i="4"/>
  <c r="E461" i="4"/>
  <c r="E440" i="4"/>
  <c r="E439" i="4"/>
  <c r="E438" i="4"/>
  <c r="F461" i="4"/>
  <c r="E6" i="18"/>
  <c r="E231" i="4"/>
  <c r="E251" i="4"/>
  <c r="F442" i="4"/>
  <c r="F441" i="4"/>
  <c r="F437" i="4"/>
  <c r="F436" i="4"/>
  <c r="E442" i="4"/>
  <c r="E441" i="4"/>
  <c r="E437" i="4"/>
  <c r="E436" i="4"/>
  <c r="F189" i="4" a="1"/>
  <c r="F189" i="4" s="1"/>
  <c r="F188" i="4" a="1"/>
  <c r="F188" i="4" s="1"/>
  <c r="E424" i="4"/>
  <c r="E423" i="4"/>
  <c r="E422" i="4"/>
  <c r="E411" i="4"/>
  <c r="F344" i="4"/>
  <c r="F116" i="4"/>
  <c r="F8" i="4" a="1"/>
  <c r="F8" i="4" s="1"/>
  <c r="F118" i="4"/>
  <c r="F113" i="4"/>
  <c r="F416" i="4" a="1"/>
  <c r="F416" i="4" s="1"/>
  <c r="F307" i="4" a="1"/>
  <c r="F307" i="4" s="1"/>
  <c r="F267" i="4" a="1"/>
  <c r="F267" i="4" s="1"/>
  <c r="F429" i="4"/>
  <c r="F121" i="4"/>
  <c r="F330" i="4" a="1"/>
  <c r="F330" i="4" s="1"/>
  <c r="F460" i="4"/>
  <c r="F128" i="4" a="1"/>
  <c r="F128" i="4" s="1"/>
  <c r="F172" i="4" a="1"/>
  <c r="F172" i="4" s="1"/>
  <c r="F140" i="4"/>
  <c r="F139" i="4"/>
  <c r="F138" i="4"/>
  <c r="F137" i="4"/>
  <c r="F136" i="4"/>
  <c r="F102" i="4" a="1"/>
  <c r="F102" i="4" s="1"/>
  <c r="F219" i="4" a="1"/>
  <c r="F219" i="4" s="1"/>
  <c r="F242" i="4" a="1"/>
  <c r="F242" i="4" s="1"/>
  <c r="F459" i="4"/>
  <c r="F458" i="4"/>
  <c r="F457" i="4"/>
  <c r="F456" i="4"/>
  <c r="F455" i="4"/>
  <c r="F454" i="4"/>
  <c r="F453" i="4"/>
  <c r="F452" i="4"/>
  <c r="F451" i="4"/>
  <c r="F450" i="4"/>
  <c r="F449" i="4"/>
  <c r="F448" i="4"/>
  <c r="F447" i="4"/>
  <c r="F446" i="4"/>
  <c r="F420" i="4"/>
  <c r="E420" i="4"/>
  <c r="E105" i="4"/>
  <c r="F428" i="4" a="1"/>
  <c r="F428" i="4" s="1"/>
  <c r="F388" i="4" a="1"/>
  <c r="F388" i="4" s="1"/>
  <c r="F387" i="4" a="1"/>
  <c r="F387" i="4" s="1"/>
  <c r="F386" i="4" a="1"/>
  <c r="F386" i="4" s="1"/>
  <c r="F385" i="4" a="1"/>
  <c r="F385" i="4" s="1"/>
  <c r="F384" i="4" a="1"/>
  <c r="F384" i="4" s="1"/>
  <c r="F342" i="4" a="1"/>
  <c r="F342" i="4" s="1"/>
  <c r="F341" i="4" a="1"/>
  <c r="F341" i="4" s="1"/>
  <c r="F340" i="4" a="1"/>
  <c r="F340" i="4" s="1"/>
  <c r="F339" i="4" a="1"/>
  <c r="F339" i="4" s="1"/>
  <c r="F306" i="4" a="1"/>
  <c r="F306" i="4" s="1"/>
  <c r="F305" i="4" a="1"/>
  <c r="F305" i="4" s="1"/>
  <c r="F304" i="4" a="1"/>
  <c r="F304" i="4" s="1"/>
  <c r="F266" i="4" a="1"/>
  <c r="F266" i="4" s="1"/>
  <c r="F265" i="4" a="1"/>
  <c r="F265" i="4" s="1"/>
  <c r="F264" i="4" a="1"/>
  <c r="F264" i="4" s="1"/>
  <c r="F263" i="4" a="1"/>
  <c r="F263" i="4" s="1"/>
  <c r="F262" i="4" a="1"/>
  <c r="F262" i="4" s="1"/>
  <c r="F261" i="4" a="1"/>
  <c r="F261"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3" i="4"/>
  <c r="E332" i="4"/>
  <c r="E319" i="4"/>
  <c r="E324" i="4"/>
  <c r="E307" i="4"/>
  <c r="E322" i="4"/>
  <c r="E321" i="4"/>
  <c r="E325" i="4"/>
  <c r="E338" i="4"/>
  <c r="E337" i="4"/>
  <c r="E336" i="4"/>
  <c r="E335" i="4"/>
  <c r="E320" i="4"/>
  <c r="E334" i="4"/>
  <c r="E318" i="4"/>
  <c r="E306" i="4"/>
  <c r="E305" i="4"/>
  <c r="E330" i="4"/>
  <c r="E317" i="4"/>
  <c r="E329" i="4"/>
  <c r="E311" i="4"/>
  <c r="E310" i="4"/>
  <c r="E309" i="4"/>
  <c r="E308" i="4"/>
  <c r="E323" i="4"/>
  <c r="E316" i="4"/>
  <c r="E328" i="4"/>
  <c r="E315" i="4"/>
  <c r="E327" i="4"/>
  <c r="E314" i="4"/>
  <c r="E326" i="4"/>
  <c r="E313" i="4"/>
  <c r="E331" i="4"/>
  <c r="E304" i="4"/>
  <c r="E312" i="4"/>
  <c r="E275" i="4"/>
  <c r="E274" i="4"/>
  <c r="E273" i="4"/>
  <c r="E272" i="4"/>
  <c r="E271" i="4"/>
  <c r="E270" i="4"/>
  <c r="E269" i="4"/>
  <c r="E268" i="4"/>
  <c r="E287" i="4"/>
  <c r="E286" i="4"/>
  <c r="E267" i="4"/>
  <c r="E290" i="4"/>
  <c r="E289" i="4"/>
  <c r="E288" i="4"/>
  <c r="E303" i="4"/>
  <c r="E302" i="4"/>
  <c r="E301" i="4"/>
  <c r="E279" i="4"/>
  <c r="E278" i="4"/>
  <c r="E277" i="4"/>
  <c r="E276" i="4"/>
  <c r="E285" i="4"/>
  <c r="E266" i="4"/>
  <c r="E300" i="4"/>
  <c r="E265" i="4"/>
  <c r="E299" i="4"/>
  <c r="E298" i="4"/>
  <c r="E297" i="4"/>
  <c r="E296" i="4"/>
  <c r="E295" i="4"/>
  <c r="E294" i="4"/>
  <c r="E284" i="4"/>
  <c r="E283" i="4"/>
  <c r="E282" i="4"/>
  <c r="E293" i="4"/>
  <c r="E292" i="4"/>
  <c r="E291" i="4"/>
  <c r="E264" i="4"/>
  <c r="E281" i="4"/>
  <c r="E280" i="4"/>
  <c r="E263" i="4"/>
  <c r="E262" i="4"/>
  <c r="E261" i="4"/>
  <c r="E217" i="4"/>
  <c r="E208" i="4"/>
  <c r="E207" i="4"/>
  <c r="E197" i="4"/>
  <c r="E196" i="4"/>
  <c r="E195" i="4"/>
  <c r="E194" i="4"/>
  <c r="E193" i="4"/>
  <c r="E192" i="4"/>
  <c r="E191" i="4"/>
  <c r="E190" i="4"/>
  <c r="E216" i="4"/>
  <c r="E215" i="4"/>
  <c r="E185" i="4"/>
  <c r="E206" i="4"/>
  <c r="E205" i="4"/>
  <c r="E204" i="4"/>
  <c r="E203" i="4"/>
  <c r="E202" i="4"/>
  <c r="E214" i="4"/>
  <c r="E213" i="4"/>
  <c r="E212" i="4"/>
  <c r="E211" i="4"/>
  <c r="E210" i="4"/>
  <c r="E260" i="4"/>
  <c r="E259" i="4"/>
  <c r="E258" i="4"/>
  <c r="E257" i="4"/>
  <c r="E249" i="4"/>
  <c r="E248" i="4"/>
  <c r="E256" i="4"/>
  <c r="E247" i="4"/>
  <c r="E250" i="4"/>
  <c r="E255" i="4"/>
  <c r="E246" i="4"/>
  <c r="E245" i="4"/>
  <c r="E244" i="4"/>
  <c r="E243" i="4"/>
  <c r="E242" i="4"/>
  <c r="E254" i="4"/>
  <c r="E253" i="4"/>
  <c r="E252" i="4"/>
  <c r="E241" i="4"/>
  <c r="E240" i="4"/>
  <c r="E239" i="4"/>
  <c r="E238" i="4"/>
  <c r="E237" i="4"/>
  <c r="E229" i="4"/>
  <c r="E227" i="4"/>
  <c r="E236" i="4"/>
  <c r="E226" i="4"/>
  <c r="E225" i="4"/>
  <c r="E219" i="4"/>
  <c r="E230" i="4"/>
  <c r="E235" i="4"/>
  <c r="E223" i="4"/>
  <c r="E222" i="4"/>
  <c r="E221" i="4"/>
  <c r="E220" i="4"/>
  <c r="E224" i="4"/>
  <c r="E234" i="4"/>
  <c r="E233" i="4"/>
  <c r="E232"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5" i="4"/>
  <c r="E434" i="4"/>
  <c r="E433" i="4"/>
  <c r="E432" i="4"/>
  <c r="E431" i="4"/>
  <c r="E430" i="4"/>
  <c r="E429" i="4"/>
  <c r="E428" i="4"/>
  <c r="E427" i="4"/>
  <c r="E426" i="4"/>
  <c r="E401" i="4"/>
  <c r="E400" i="4"/>
  <c r="E399" i="4"/>
  <c r="E398" i="4"/>
  <c r="E419" i="4"/>
  <c r="E388" i="4"/>
  <c r="E397" i="4"/>
  <c r="E396" i="4"/>
  <c r="E395" i="4"/>
  <c r="E394" i="4"/>
  <c r="E410" i="4"/>
  <c r="E409" i="4"/>
  <c r="E408" i="4"/>
  <c r="E418" i="4"/>
  <c r="E412" i="4"/>
  <c r="E407" i="4"/>
  <c r="E387" i="4"/>
  <c r="E386" i="4"/>
  <c r="E416" i="4"/>
  <c r="E425" i="4"/>
  <c r="E415" i="4"/>
  <c r="E421" i="4"/>
  <c r="E414" i="4"/>
  <c r="E406" i="4"/>
  <c r="E405" i="4"/>
  <c r="E404" i="4"/>
  <c r="E417" i="4"/>
  <c r="E385" i="4"/>
  <c r="E402" i="4"/>
  <c r="E393" i="4"/>
  <c r="E392" i="4"/>
  <c r="E391" i="4"/>
  <c r="E390" i="4"/>
  <c r="E389" i="4"/>
  <c r="E413" i="4"/>
  <c r="E384" i="4"/>
  <c r="E403" i="4"/>
  <c r="E357" i="4"/>
  <c r="E356" i="4"/>
  <c r="E355" i="4"/>
  <c r="E354" i="4"/>
  <c r="E353" i="4"/>
  <c r="E352" i="4"/>
  <c r="E351" i="4"/>
  <c r="E350" i="4"/>
  <c r="E345" i="4"/>
  <c r="E366" i="4"/>
  <c r="E365" i="4"/>
  <c r="E364" i="4"/>
  <c r="E380" i="4"/>
  <c r="E349" i="4"/>
  <c r="E348" i="4"/>
  <c r="E347" i="4"/>
  <c r="E346" i="4"/>
  <c r="E383" i="4"/>
  <c r="E382" i="4"/>
  <c r="E381" i="4"/>
  <c r="E363" i="4"/>
  <c r="E342" i="4"/>
  <c r="E379" i="4"/>
  <c r="E341" i="4"/>
  <c r="E378" i="4"/>
  <c r="E377" i="4"/>
  <c r="E376" i="4"/>
  <c r="E375" i="4"/>
  <c r="E344" i="4"/>
  <c r="E343" i="4"/>
  <c r="E374" i="4"/>
  <c r="E373" i="4"/>
  <c r="E362" i="4"/>
  <c r="E361" i="4"/>
  <c r="E360" i="4"/>
  <c r="E372" i="4"/>
  <c r="E371" i="4"/>
  <c r="E370" i="4"/>
  <c r="E340" i="4"/>
  <c r="E359" i="4"/>
  <c r="E369" i="4"/>
  <c r="E339" i="4"/>
  <c r="E368" i="4"/>
  <c r="E367" i="4"/>
  <c r="E358"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B130" i="21"/>
  <c r="A130" i="21"/>
  <c r="B129" i="21"/>
  <c r="A129"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8" i="4" a="1"/>
  <c r="F368" i="4" s="1"/>
  <c r="F376" i="4" a="1"/>
  <c r="F376" i="4" s="1"/>
  <c r="F295" i="4" a="1"/>
  <c r="F295"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<sst xmlns="http://schemas.openxmlformats.org/spreadsheetml/2006/main" count="3570" uniqueCount="791">
  <si>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</si>
  <si>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</si>
  <si>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</si>
  <si>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</si>
  <si>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</si>
  <si>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</si>
  <si>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</si>
  <si>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</si>
  <si>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</si>
  <si>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</si>
  <si>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</si>
  <si>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</si>
  <si>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</si>
  <si>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</si>
  <si>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</si>
  <si>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</si>
  <si>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</si>
  <si>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</si>
  <si>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</si>
  <si>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</si>
  <si>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</si>
  <si>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</si>
  <si>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</si>
  <si>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</si>
  <si>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</si>
  <si>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</si>
  <si>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</si>
  <si>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</si>
  <si>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</si>
  <si>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</si>
  <si>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</si>
  <si>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</si>
  <si>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</si>
  <si>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</si>
  <si>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</si>
  <si>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</si>
  <si>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</si>
  <si>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</si>
  <si>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</si>
  <si>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</si>
  <si>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</si>
  <si>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</si>
  <si>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</si>
  <si>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</si>
  <si>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</si>
  <si>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</si>
  <si>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</si>
  <si>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</si>
  <si>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</si>
  <si>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</si>
  <si>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</si>
  <si>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</si>
  <si>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</si>
  <si>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</si>
  <si>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</si>
  <si>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</si>
  <si>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</si>
  <si>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</si>
  <si>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</si>
  <si>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</si>
  <si>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</si>
  <si>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</si>
  <si>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</si>
  <si>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</si>
  <si>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</si>
  <si>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</si>
  <si>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</si>
  <si>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</si>
  <si>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</si>
  <si>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</si>
  <si>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</si>
  <si>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</si>
  <si>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</si>
  <si>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</si>
  <si>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</si>
  <si>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</si>
  <si>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</si>
  <si>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</si>
  <si>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</si>
  <si>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</si>
  <si>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</si>
  <si>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</si>
  <si>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</si>
  <si>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</si>
  <si>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</si>
  <si>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</si>
  <si>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</si>
  <si>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</si>
  <si>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</si>
  <si>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</si>
  <si>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</si>
  <si>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</si>
  <si>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</si>
  <si>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</si>
  <si>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</si>
  <si>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</si>
  <si>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</si>
  <si>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</si>
  <si>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</si>
  <si>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</si>
  <si>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</si>
  <si>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</si>
  <si>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</si>
  <si>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</si>
  <si>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</si>
  <si>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</si>
  <si>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</si>
  <si>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</si>
  <si>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</si>
  <si>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</si>
  <si>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</si>
  <si>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</si>
  <si>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</si>
  <si>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</si>
  <si>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</si>
  <si>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</si>
  <si>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</si>
  <si>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</si>
  <si>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</si>
  <si>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</si>
  <si>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</si>
  <si>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</si>
  <si>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</si>
  <si>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</si>
  <si>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</si>
  <si>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</si>
  <si>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</si>
  <si>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</si>
  <si>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</si>
  <si>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</si>
  <si>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</si>
  <si>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</si>
  <si>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</si>
  <si>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</si>
  <si>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</si>
  <si>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</si>
  <si>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</si>
  <si>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</si>
  <si>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</si>
  <si>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</si>
  <si>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</si>
  <si>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</si>
  <si>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</si>
  <si>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</si>
  <si>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</si>
  <si>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</si>
  <si>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</si>
  <si>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</si>
  <si>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</si>
  <si>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</si>
  <si>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</si>
  <si>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</si>
  <si>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</si>
  <si>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</si>
  <si>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</si>
  <si>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</si>
  <si>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</si>
  <si>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</si>
  <si>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</si>
  <si>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</si>
  <si>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</si>
  <si>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</si>
  <si>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</si>
  <si>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</si>
  <si>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</si>
  <si>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</si>
  <si>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</si>
  <si>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</si>
  <si>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</si>
  <si>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</si>
  <si>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</si>
  <si>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</si>
  <si>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</si>
  <si>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</si>
  <si>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</si>
  <si>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</si>
  <si>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</si>
  <si>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</si>
  <si>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</si>
  <si>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</si>
  <si>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</si>
  <si>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</si>
  <si>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</si>
  <si>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</si>
  <si>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</si>
  <si>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</si>
  <si>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</si>
  <si>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</si>
  <si>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</si>
  <si>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</si>
  <si>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</si>
  <si>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</si>
  <si>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</si>
  <si>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</si>
  <si>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</si>
  <si>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</si>
  <si>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</si>
  <si>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</si>
  <si>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</si>
  <si>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</si>
  <si>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</si>
  <si>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</si>
  <si>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</si>
  <si>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</si>
  <si>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</si>
  <si>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</si>
  <si>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</si>
  <si>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</si>
  <si>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</si>
  <si>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</si>
  <si>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</si>
  <si>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</si>
  <si>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</si>
  <si>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</si>
  <si>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</si>
  <si>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</si>
  <si>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</si>
  <si>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</si>
  <si>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</si>
  <si>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</si>
  <si>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</si>
  <si>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</si>
  <si>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</si>
  <si>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</si>
  <si>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</si>
  <si>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</si>
  <si>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</si>
  <si>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</si>
  <si>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</si>
  <si>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</si>
  <si>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</si>
  <si>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</si>
  <si>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</si>
  <si>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</si>
  <si>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</si>
  <si>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</si>
  <si>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</si>
  <si>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</si>
  <si>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</si>
  <si>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</si>
  <si>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</si>
  <si>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</si>
  <si>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</si>
  <si>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</si>
  <si>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</si>
  <si>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</si>
  <si>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</si>
  <si>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</si>
  <si>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</si>
  <si>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</si>
  <si>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</si>
  <si>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</si>
  <si>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</si>
  <si>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</si>
  <si>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</si>
  <si>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</si>
  <si>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</si>
  <si>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</si>
  <si>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</si>
  <si>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</si>
  <si>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</si>
  <si>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</si>
  <si>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</si>
  <si>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</si>
  <si>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</si>
  <si>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</si>
  <si>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</si>
  <si>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</si>
  <si>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</si>
  <si>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</si>
  <si>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</si>
  <si>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</si>
  <si>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</si>
  <si>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</si>
  <si>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</si>
  <si>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</si>
  <si>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</si>
  <si>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</si>
  <si>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</si>
  <si>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</si>
  <si>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</si>
  <si>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</si>
  <si>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</si>
  <si>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</si>
  <si>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</si>
  <si>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</si>
  <si>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</si>
  <si>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</si>
  <si>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</si>
  <si>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</si>
  <si>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</si>
  <si>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</si>
  <si>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</si>
  <si>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</si>
  <si>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</si>
  <si>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</si>
  <si>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</si>
  <si>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</si>
  <si>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</si>
  <si>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</si>
  <si>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</si>
  <si>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</si>
  <si>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</si>
  <si>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</si>
  <si>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</si>
  <si>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</si>
  <si>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</si>
  <si>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</si>
  <si>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</si>
  <si>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</si>
  <si>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</si>
  <si>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</si>
  <si>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</si>
  <si>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</si>
  <si>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</si>
  <si>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</si>
  <si>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</si>
  <si>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</si>
  <si>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</si>
  <si>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</si>
  <si>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</si>
  <si>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</si>
  <si>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</si>
  <si>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</si>
  <si>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</si>
  <si>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</si>
  <si>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</si>
  <si>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</si>
  <si>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</si>
  <si>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</si>
  <si>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</si>
  <si>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</si>
  <si>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</si>
  <si>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</si>
  <si>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</si>
  <si>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</si>
  <si>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</si>
  <si>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</si>
  <si>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</si>
  <si>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</si>
  <si>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</si>
  <si>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</si>
  <si>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</si>
  <si>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</si>
  <si>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</si>
  <si>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</si>
  <si>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</si>
  <si>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</si>
  <si>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</si>
  <si>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</si>
  <si>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</si>
  <si>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</si>
  <si>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</si>
  <si>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</si>
  <si>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</si>
  <si>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</si>
  <si>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</si>
  <si>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</si>
  <si>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</si>
  <si>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</si>
  <si>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</si>
  <si>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</si>
  <si>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</si>
  <si>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</si>
  <si>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</si>
  <si>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</si>
  <si>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</si>
  <si>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</si>
  <si>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</si>
  <si>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</si>
  <si>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</si>
  <si>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</si>
  <si>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</si>
  <si>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</si>
  <si>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</si>
  <si>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</si>
  <si>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</si>
  <si>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</si>
  <si>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</si>
  <si>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</si>
  <si>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</si>
  <si>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</si>
  <si>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</si>
  <si>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</si>
  <si>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</si>
  <si>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</si>
  <si>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</si>
  <si>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</si>
  <si>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</si>
  <si>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</si>
  <si>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</si>
  <si>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</si>
  <si>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</si>
  <si>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</si>
  <si>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</si>
  <si>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</si>
  <si>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</si>
  <si>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</si>
  <si>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</si>
  <si>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</si>
  <si>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</si>
  <si>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</si>
  <si>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</si>
  <si>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</si>
  <si>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</si>
  <si>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</si>
  <si>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</si>
  <si>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</si>
  <si>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</si>
  <si>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</si>
  <si>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</si>
  <si>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</si>
  <si>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</si>
  <si>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</si>
  <si>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</si>
  <si>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</si>
  <si>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</si>
  <si>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</si>
  <si>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</si>
  <si>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</si>
  <si>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</si>
  <si>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</si>
  <si>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</si>
  <si>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</si>
  <si>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</si>
  <si>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</si>
  <si>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</si>
  <si>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</si>
  <si>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</si>
  <si>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</si>
  <si>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</si>
  <si>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</si>
  <si>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</si>
  <si>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</si>
  <si>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</si>
  <si>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</si>
  <si>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</si>
  <si>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</si>
  <si>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</si>
  <si>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</si>
  <si>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</si>
  <si>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</si>
  <si>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</si>
  <si>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</si>
  <si>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</si>
  <si>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</si>
  <si>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</si>
  <si>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</si>
  <si>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</si>
  <si>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</si>
  <si>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</si>
  <si>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</si>
  <si>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</si>
  <si>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</si>
  <si>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</si>
  <si>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</si>
  <si>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</si>
  <si>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</si>
  <si>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</si>
  <si>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</si>
  <si>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</si>
  <si>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</si>
  <si>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</si>
  <si>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</si>
  <si>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</si>
  <si>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</si>
  <si>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</si>
  <si>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</si>
  <si>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</si>
  <si>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</si>
  <si>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</si>
  <si>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</si>
  <si>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</si>
  <si>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</si>
  <si>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</si>
  <si>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</si>
  <si>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</si>
  <si>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</si>
  <si>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</si>
  <si>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</si>
  <si>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</si>
  <si>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</si>
  <si>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</si>
  <si>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</si>
  <si>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</si>
  <si>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</si>
  <si>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</si>
  <si>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</si>
  <si>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</si>
  <si>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</si>
  <si>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</si>
  <si>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</si>
  <si>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</si>
  <si>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</si>
  <si>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</si>
  <si>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</si>
  <si>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</si>
  <si>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</si>
  <si>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</si>
  <si>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</si>
  <si>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</si>
  <si>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</si>
  <si>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</si>
  <si>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</si>
  <si>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</si>
  <si>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</si>
  <si>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</si>
  <si>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</si>
  <si>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</si>
  <si>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</si>
  <si>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</si>
  <si>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</si>
  <si>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</si>
  <si>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</si>
  <si>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</si>
  <si>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</si>
  <si>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</si>
  <si>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</si>
  <si>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</si>
  <si>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</si>
  <si>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</si>
  <si>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</si>
  <si>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</si>
  <si>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</si>
  <si>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</si>
  <si>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</si>
  <si>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</si>
  <si>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</si>
  <si>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</si>
  <si>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</si>
  <si>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</si>
  <si>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</si>
  <si>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</si>
  <si>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</si>
  <si>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</si>
  <si>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</si>
  <si>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</si>
  <si>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</si>
  <si>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</si>
  <si>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</si>
  <si>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</si>
  <si>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</si>
  <si>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</si>
  <si>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</si>
  <si>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</si>
  <si>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</si>
  <si>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</si>
  <si>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</si>
  <si>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</si>
  <si>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</si>
  <si>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</si>
  <si>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</si>
  <si>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</si>
  <si>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</si>
  <si>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</si>
  <si>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</si>
  <si>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</si>
  <si>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</si>
  <si>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</si>
  <si>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</si>
  <si>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</si>
  <si>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</si>
  <si>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</si>
  <si>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</si>
  <si>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</si>
  <si>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</si>
  <si>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</si>
  <si>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</si>
  <si>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</si>
  <si>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</si>
  <si>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</si>
  <si>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</si>
  <si>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</si>
  <si>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</si>
  <si>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</si>
  <si>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</si>
  <si>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</si>
  <si>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</si>
  <si>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</si>
  <si>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</si>
  <si>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</si>
  <si>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</si>
  <si>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</si>
  <si>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</si>
  <si>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</si>
  <si>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</si>
  <si>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</si>
  <si>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</si>
  <si>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</si>
  <si>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</si>
  <si>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</si>
  <si>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</si>
  <si>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</si>
  <si>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</si>
  <si>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</si>
  <si>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</si>
  <si>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</si>
  <si>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</si>
  <si>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</si>
  <si>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</si>
  <si>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</si>
  <si>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</si>
  <si>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</si>
  <si>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</si>
  <si>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</si>
  <si>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</si>
  <si>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</si>
  <si>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</si>
  <si>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</si>
  <si>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</si>
  <si>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</si>
  <si>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</si>
  <si>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</si>
  <si>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</si>
  <si>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</si>
  <si>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</si>
  <si>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</si>
  <si>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</si>
  <si>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</si>
  <si>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</si>
  <si>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</si>
  <si>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</si>
  <si>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</si>
  <si>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</si>
  <si>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</si>
  <si>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</si>
  <si>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</si>
  <si>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</si>
  <si>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</si>
  <si>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</si>
  <si>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</si>
  <si>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</si>
  <si>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</si>
  <si>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</si>
  <si>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</si>
  <si>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</si>
  <si>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</si>
  <si>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</si>
  <si>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</si>
  <si>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</si>
  <si>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</si>
  <si>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</si>
  <si>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</si>
  <si>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</si>
  <si>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</si>
  <si>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</si>
  <si>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</si>
  <si>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</si>
  <si>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</si>
  <si>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</si>
  <si>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</si>
  <si>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</si>
  <si>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</si>
  <si>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</si>
  <si>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</si>
  <si>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</si>
  <si>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</si>
  <si>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</si>
  <si>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</si>
  <si>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</si>
  <si>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</si>
  <si>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</si>
  <si>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</si>
  <si>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</si>
  <si>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</si>
  <si>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</si>
  <si>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</si>
  <si>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</si>
  <si>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</si>
  <si>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</si>
  <si>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</si>
  <si>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</si>
  <si>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</si>
  <si>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</si>
  <si>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</si>
  <si>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</si>
  <si>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</si>
  <si>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</si>
  <si>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</si>
  <si>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</si>
  <si>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</si>
  <si>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</si>
  <si>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</si>
  <si>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</si>
  <si>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</si>
  <si>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</si>
  <si>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</si>
  <si>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</si>
  <si>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</si>
  <si>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</si>
  <si>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</si>
  <si>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</si>
  <si>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</si>
  <si>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</si>
  <si>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</si>
  <si>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</si>
  <si>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</si>
  <si>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</si>
  <si>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</si>
  <si>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</si>
  <si>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</si>
  <si>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</si>
  <si>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</si>
  <si>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</si>
  <si>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</si>
  <si>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</si>
  <si>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</si>
  <si>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</si>
  <si>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</si>
  <si>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</si>
  <si>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</si>
  <si>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</si>
  <si>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</si>
  <si>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</si>
  <si>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</si>
  <si>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</si>
  <si>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</si>
  <si>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</si>
  <si>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</si>
  <si>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</si>
  <si>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</si>
  <si>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</si>
  <si>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</si>
  <si>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</si>
  <si>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</si>
  <si>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</si>
  <si>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</si>
  <si>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</si>
  <si>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</si>
  <si>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</si>
  <si>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</si>
  <si>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</si>
  <si>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</si>
  <si>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</si>
  <si>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</si>
  <si>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</si>
  <si>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</si>
  <si>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</si>
  <si>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</si>
  <si>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</si>
  <si>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</si>
  <si>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</si>
  <si>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</si>
  <si>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</si>
  <si>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</si>
  <si>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</si>
  <si>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</si>
  <si>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</si>
  <si>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</si>
  <si>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</si>
  <si>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</si>
  <si>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</si>
  <si>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</si>
  <si>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</si>
  <si>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</si>
  <si>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</si>
  <si>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</si>
  <si>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</si>
  <si>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</si>
  <si>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</si>
  <si>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</si>
  <si>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</si>
  <si>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</si>
  <si>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</si>
  <si>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</si>
  <si>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</si>
  <si>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</si>
  <si>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</si>
  <si>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</si>
  <si>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</si>
  <si>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</si>
  <si>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</si>
  <si>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</si>
  <si>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</si>
  <si>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</si>
  <si>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</si>
  <si>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</si>
  <si>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</si>
  <si>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</si>
  <si>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</si>
  <si>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</si>
  <si>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</si>
  <si>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</si>
  <si>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</si>
  <si>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</si>
  <si>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Payer Alias</t>
  </si>
  <si>
    <t>1, 2, 3, 6</t>
  </si>
  <si>
    <t>81435, 81426, 81430, 81332, 81423 and 81432</t>
  </si>
  <si>
    <t>01/01/2020 - 12/31/2023</t>
  </si>
  <si>
    <t>Filter members to CO Zip 81435, 81426, 81430, 81332, 81423 and 81432. Include healthy non-user. Show all care received by these members regardless of provider location. 
Filter providers to CO Zip 81435, 81426, 81430, 81332, 81423 and 81432. Show all care provided by these providers regardless of member zip code.</t>
  </si>
  <si>
    <t>Member_County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</si>
</sst>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16" fillId="4" borderId="5" xfId="0" applyNumberFormat="1" applyFont="1" applyFill="1" applyBorder="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70"/>
  <sheetViews>
    <sheetView tabSelected="1" zoomScale="70" zoomScaleNormal="70" workbookViewId="0">
      <pane ySplit="2" topLeftCell="A214" activePane="bottomLeft" state="frozen"/>
      <selection sqref="A1:E1"/>
      <selection pane="bottomLeft" activeCell="H229" sqref="H229"/>
    </sheetView>
  </sheetViews>
  <sheetFormatPr defaultColWidth="8.7265625" defaultRowHeight="14.5" x14ac:dyDescent="0.35"/>
  <cols>
    <col min="1" max="1" width="67.7265625" customWidth="1"/>
    <col min="2" max="2" width="17.81640625" customWidth="1"/>
    <col min="3" max="3" width="49.54296875" bestFit="1" customWidth="1"/>
    <col min="4" max="4" width="13.54296875" style="51" hidden="1" customWidth="1"/>
    <col min="5" max="5" width="22.453125" hidden="1" customWidth="1"/>
    <col min="6" max="6" width="25.26953125" customWidth="1"/>
    <col min="7" max="7" width="29.7265625" style="26" customWidth="1"/>
    <col min="8" max="8" width="25.7265625" style="1" customWidth="1"/>
    <col min="9" max="9" width="29.7265625" customWidth="1"/>
    <col min="10" max="10" width="101.45312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49" t="s">
        <v>39</v>
      </c>
      <c r="D3" s="50">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49" t="s">
        <v>19</v>
      </c>
      <c r="D4" s="50">
        <v>4</v>
      </c>
      <c r="E4" s="16" t="str">
        <f t="shared" ref="E4:E34" si="0">A4&amp;"+"&amp;C4</f>
        <v>Medical_Claims_Header+Claim_ID</v>
      </c>
      <c r="F4" s="39" t="str">
        <f t="array" ref="F4">IF(AND($G$3:$G$67=""),"","X")</f>
        <v>X</v>
      </c>
      <c r="G4" s="25" t="s">
        <v>784</v>
      </c>
      <c r="H4" s="8" t="s">
        <v>7</v>
      </c>
      <c r="I4" s="6" t="s">
        <v>6</v>
      </c>
      <c r="J4" s="6" t="s">
        <v>403</v>
      </c>
      <c r="K4" s="6" t="s">
        <v>245</v>
      </c>
      <c r="L4" s="6">
        <v>19</v>
      </c>
    </row>
    <row r="5" spans="1:12" ht="43" customHeight="1" x14ac:dyDescent="0.7">
      <c r="A5" s="40" t="s">
        <v>206</v>
      </c>
      <c r="B5" s="40" t="s">
        <v>11</v>
      </c>
      <c r="C5" s="49" t="s">
        <v>72</v>
      </c>
      <c r="D5" s="50">
        <v>5</v>
      </c>
      <c r="E5" s="16" t="str">
        <f t="shared" si="0"/>
        <v>Medical_Claims_Header+Member_Composite_ID</v>
      </c>
      <c r="F5" s="39" t="str">
        <f t="array" ref="F5">IF(AND($G$3:$G$67=""),"","X")</f>
        <v>X</v>
      </c>
      <c r="G5" s="25" t="s">
        <v>784</v>
      </c>
      <c r="H5" s="8" t="s">
        <v>7</v>
      </c>
      <c r="I5" s="6" t="s">
        <v>6</v>
      </c>
      <c r="J5" s="22" t="s">
        <v>550</v>
      </c>
      <c r="K5" s="6" t="s">
        <v>245</v>
      </c>
      <c r="L5" s="6">
        <v>19</v>
      </c>
    </row>
    <row r="6" spans="1:12" ht="54.65" customHeight="1" x14ac:dyDescent="0.7">
      <c r="A6" s="40" t="s">
        <v>206</v>
      </c>
      <c r="B6" s="40" t="s">
        <v>11</v>
      </c>
      <c r="C6" s="49" t="s">
        <v>74</v>
      </c>
      <c r="D6" s="50">
        <v>6</v>
      </c>
      <c r="E6" s="16" t="str">
        <f t="shared" si="0"/>
        <v>Medical_Claims_Header+Member_ID</v>
      </c>
      <c r="F6" s="39" t="str">
        <f t="array" ref="F6">IF(AND($G$3:$G$67=""),"","X")</f>
        <v>X</v>
      </c>
      <c r="G6" s="25" t="s">
        <v>784</v>
      </c>
      <c r="H6" s="8" t="s">
        <v>7</v>
      </c>
      <c r="I6" s="6" t="s">
        <v>75</v>
      </c>
      <c r="J6" s="22" t="s">
        <v>551</v>
      </c>
      <c r="K6" s="6" t="s">
        <v>245</v>
      </c>
      <c r="L6" s="6">
        <v>19</v>
      </c>
    </row>
    <row r="7" spans="1:12" ht="24.75" customHeight="1" x14ac:dyDescent="0.7">
      <c r="A7" s="40" t="s">
        <v>206</v>
      </c>
      <c r="B7" s="40" t="s">
        <v>545</v>
      </c>
      <c r="C7" s="49" t="s">
        <v>62</v>
      </c>
      <c r="D7" s="50">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49" t="s">
        <v>213</v>
      </c>
      <c r="D8" s="50">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49" t="s">
        <v>23</v>
      </c>
      <c r="D9" s="50">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49" t="s">
        <v>83</v>
      </c>
      <c r="D10" s="50">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49" t="s">
        <v>25</v>
      </c>
      <c r="D11" s="50">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49" t="s">
        <v>248</v>
      </c>
      <c r="D12" s="50">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49" t="s">
        <v>249</v>
      </c>
      <c r="D13" s="50">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49" t="s">
        <v>250</v>
      </c>
      <c r="D14" s="50">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49" t="s">
        <v>29</v>
      </c>
      <c r="D15" s="50">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49" t="s">
        <v>54</v>
      </c>
      <c r="D16" s="50">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49" t="s">
        <v>251</v>
      </c>
      <c r="D17" s="50">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49" t="s">
        <v>252</v>
      </c>
      <c r="D18" s="50">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49" t="s">
        <v>253</v>
      </c>
      <c r="D19" s="50">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49" t="s">
        <v>56</v>
      </c>
      <c r="D20" s="50">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49" t="s">
        <v>77</v>
      </c>
      <c r="D21" s="50">
        <v>21</v>
      </c>
      <c r="E21" s="16" t="str">
        <f t="shared" si="0"/>
        <v>Medical_Claims_Header+Paid_Dt</v>
      </c>
      <c r="F21" s="39"/>
      <c r="G21" s="25" t="s">
        <v>784</v>
      </c>
      <c r="H21" s="8" t="s">
        <v>5</v>
      </c>
      <c r="I21" s="6" t="s">
        <v>236</v>
      </c>
      <c r="J21" s="6" t="s">
        <v>377</v>
      </c>
      <c r="K21" s="6" t="s">
        <v>16</v>
      </c>
      <c r="L21" s="6">
        <v>10</v>
      </c>
    </row>
    <row r="22" spans="1:12" ht="24.75" customHeight="1" x14ac:dyDescent="0.7">
      <c r="A22" s="40" t="s">
        <v>206</v>
      </c>
      <c r="B22" s="40" t="s">
        <v>16</v>
      </c>
      <c r="C22" s="49" t="s">
        <v>232</v>
      </c>
      <c r="D22" s="50">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49" t="s">
        <v>233</v>
      </c>
      <c r="D23" s="50">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49" t="s">
        <v>234</v>
      </c>
      <c r="D24" s="50">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49" t="s">
        <v>85</v>
      </c>
      <c r="D25" s="50">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49" t="s">
        <v>217</v>
      </c>
      <c r="D26" s="50">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49" t="s">
        <v>218</v>
      </c>
      <c r="D27" s="50">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49" t="s">
        <v>219</v>
      </c>
      <c r="D28" s="50">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49" t="s">
        <v>86</v>
      </c>
      <c r="D29" s="50">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49" t="s">
        <v>220</v>
      </c>
      <c r="D30" s="50">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49" t="s">
        <v>221</v>
      </c>
      <c r="D31" s="50">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49" t="s">
        <v>222</v>
      </c>
      <c r="D32" s="50">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49" t="s">
        <v>35</v>
      </c>
      <c r="D33" s="50">
        <v>33</v>
      </c>
      <c r="E33" s="16" t="str">
        <f t="shared" si="0"/>
        <v>Medical_Claims_Header+Allowed_Amt</v>
      </c>
      <c r="F33" s="39"/>
      <c r="G33" s="25" t="s">
        <v>784</v>
      </c>
      <c r="H33" s="8" t="s">
        <v>7</v>
      </c>
      <c r="I33" s="6" t="s">
        <v>367</v>
      </c>
      <c r="J33" s="6" t="s">
        <v>389</v>
      </c>
      <c r="K33" s="6" t="s">
        <v>246</v>
      </c>
      <c r="L33" s="6">
        <v>18</v>
      </c>
    </row>
    <row r="34" spans="1:66" ht="50.15" customHeight="1" x14ac:dyDescent="0.7">
      <c r="A34" s="40" t="s">
        <v>206</v>
      </c>
      <c r="B34" s="40" t="s">
        <v>34</v>
      </c>
      <c r="C34" s="49" t="s">
        <v>41</v>
      </c>
      <c r="D34" s="50">
        <v>34</v>
      </c>
      <c r="E34" s="16" t="str">
        <f t="shared" si="0"/>
        <v>Medical_Claims_Header+Charge_Amt</v>
      </c>
      <c r="F34" s="39"/>
      <c r="G34" s="25" t="s">
        <v>784</v>
      </c>
      <c r="H34" s="8" t="s">
        <v>7</v>
      </c>
      <c r="I34" s="6" t="s">
        <v>42</v>
      </c>
      <c r="J34" s="22" t="s">
        <v>258</v>
      </c>
      <c r="K34" s="6" t="s">
        <v>246</v>
      </c>
      <c r="L34" s="6">
        <v>18</v>
      </c>
    </row>
    <row r="35" spans="1:66" ht="24.75" customHeight="1" x14ac:dyDescent="0.7">
      <c r="A35" s="40" t="s">
        <v>206</v>
      </c>
      <c r="B35" s="40" t="s">
        <v>34</v>
      </c>
      <c r="C35" s="49" t="s">
        <v>47</v>
      </c>
      <c r="D35" s="50">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49" t="s">
        <v>49</v>
      </c>
      <c r="D36" s="50">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49" t="s">
        <v>51</v>
      </c>
      <c r="D37" s="50">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49" t="s">
        <v>76</v>
      </c>
      <c r="D38" s="50">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49" t="s">
        <v>610</v>
      </c>
      <c r="D39" s="50">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49" t="s">
        <v>79</v>
      </c>
      <c r="D40" s="50">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49" t="s">
        <v>81</v>
      </c>
      <c r="D41" s="50">
        <v>41</v>
      </c>
      <c r="E41" s="16" t="str">
        <f t="shared" si="1"/>
        <v>Medical_Claims_Header+Prepaid_Amt</v>
      </c>
      <c r="F41" s="39"/>
      <c r="G41" s="25" t="s">
        <v>784</v>
      </c>
      <c r="H41" s="8" t="s">
        <v>7</v>
      </c>
      <c r="I41" s="6" t="s">
        <v>82</v>
      </c>
      <c r="J41" s="6" t="s">
        <v>261</v>
      </c>
      <c r="K41" s="6" t="s">
        <v>246</v>
      </c>
      <c r="L41" s="6">
        <v>18</v>
      </c>
    </row>
    <row r="42" spans="1:66" ht="54" customHeight="1" x14ac:dyDescent="0.7">
      <c r="A42" s="40" t="s">
        <v>206</v>
      </c>
      <c r="B42" s="40" t="s">
        <v>34</v>
      </c>
      <c r="C42" s="49" t="s">
        <v>684</v>
      </c>
      <c r="D42" s="50">
        <v>42</v>
      </c>
      <c r="E42" s="16" t="str">
        <f t="shared" si="1"/>
        <v>Medical_Claims_Header+COB_TPL_Amount</v>
      </c>
      <c r="F42" s="39"/>
      <c r="G42" s="25" t="s">
        <v>784</v>
      </c>
      <c r="H42" s="8" t="s">
        <v>564</v>
      </c>
      <c r="I42" s="6" t="s">
        <v>685</v>
      </c>
      <c r="J42" s="22" t="s">
        <v>686</v>
      </c>
      <c r="K42" s="6" t="s">
        <v>246</v>
      </c>
      <c r="L42" s="6">
        <v>18</v>
      </c>
    </row>
    <row r="43" spans="1:66" ht="49" customHeight="1" x14ac:dyDescent="0.7">
      <c r="A43" s="40" t="s">
        <v>206</v>
      </c>
      <c r="B43" s="40" t="s">
        <v>4</v>
      </c>
      <c r="C43" s="49" t="s">
        <v>26</v>
      </c>
      <c r="D43" s="50">
        <v>43</v>
      </c>
      <c r="E43" s="16" t="str">
        <f t="shared" si="1"/>
        <v>Medical_Claims_Header+Admit_Source_Cd</v>
      </c>
      <c r="F43" s="39"/>
      <c r="G43" s="25" t="s">
        <v>784</v>
      </c>
      <c r="H43" s="8" t="s">
        <v>7</v>
      </c>
      <c r="I43" s="6" t="s">
        <v>27</v>
      </c>
      <c r="J43" s="22" t="s">
        <v>680</v>
      </c>
      <c r="K43" s="6" t="s">
        <v>244</v>
      </c>
      <c r="L43" s="6">
        <v>1</v>
      </c>
    </row>
    <row r="44" spans="1:66" ht="24.75" customHeight="1" x14ac:dyDescent="0.7">
      <c r="A44" s="40" t="s">
        <v>206</v>
      </c>
      <c r="B44" s="40" t="s">
        <v>4</v>
      </c>
      <c r="C44" s="49" t="s">
        <v>28</v>
      </c>
      <c r="D44" s="50">
        <v>44</v>
      </c>
      <c r="E44" s="16" t="str">
        <f t="shared" si="1"/>
        <v>Medical_Claims_Header+Admit_Source_Desc</v>
      </c>
      <c r="F44" s="39" t="str">
        <f t="array" ref="F44">IF(AND(G43=""),"","X")</f>
        <v>X</v>
      </c>
      <c r="G44" s="25" t="s">
        <v>784</v>
      </c>
      <c r="H44" s="8" t="s">
        <v>7</v>
      </c>
      <c r="I44" s="6"/>
      <c r="J44" s="6" t="s">
        <v>392</v>
      </c>
      <c r="K44" s="6" t="s">
        <v>244</v>
      </c>
      <c r="L44" s="6">
        <v>200</v>
      </c>
    </row>
    <row r="45" spans="1:66" ht="49.5" customHeight="1" x14ac:dyDescent="0.7">
      <c r="A45" s="40" t="s">
        <v>206</v>
      </c>
      <c r="B45" s="40" t="s">
        <v>4</v>
      </c>
      <c r="C45" s="49" t="s">
        <v>31</v>
      </c>
      <c r="D45" s="50">
        <v>45</v>
      </c>
      <c r="E45" s="16" t="str">
        <f t="shared" si="1"/>
        <v>Medical_Claims_Header+Admit_Type_Cd</v>
      </c>
      <c r="F45" s="39"/>
      <c r="G45" s="25" t="s">
        <v>784</v>
      </c>
      <c r="H45" s="8" t="s">
        <v>7</v>
      </c>
      <c r="I45" s="6" t="s">
        <v>32</v>
      </c>
      <c r="J45" s="22" t="s">
        <v>681</v>
      </c>
      <c r="K45" s="6" t="s">
        <v>244</v>
      </c>
      <c r="L45" s="6">
        <v>2</v>
      </c>
    </row>
    <row r="46" spans="1:66" ht="24.75" customHeight="1" x14ac:dyDescent="0.7">
      <c r="A46" s="40" t="s">
        <v>206</v>
      </c>
      <c r="B46" s="40" t="s">
        <v>4</v>
      </c>
      <c r="C46" s="49" t="s">
        <v>33</v>
      </c>
      <c r="D46" s="50">
        <v>46</v>
      </c>
      <c r="E46" s="16" t="str">
        <f t="shared" si="1"/>
        <v>Medical_Claims_Header+Admit_Type_Desc</v>
      </c>
      <c r="F46" s="39" t="str">
        <f t="array" ref="F46">IF(AND(G45=""),"","X")</f>
        <v>X</v>
      </c>
      <c r="G46" s="25" t="s">
        <v>784</v>
      </c>
      <c r="H46" s="8" t="s">
        <v>7</v>
      </c>
      <c r="I46" s="6"/>
      <c r="J46" s="6" t="s">
        <v>393</v>
      </c>
      <c r="K46" s="6" t="s">
        <v>244</v>
      </c>
      <c r="L46" s="6">
        <v>100</v>
      </c>
    </row>
    <row r="47" spans="1:66" ht="75" customHeight="1" x14ac:dyDescent="0.7">
      <c r="A47" s="40" t="s">
        <v>206</v>
      </c>
      <c r="B47" s="40" t="s">
        <v>4</v>
      </c>
      <c r="C47" s="49" t="s">
        <v>36</v>
      </c>
      <c r="D47" s="50">
        <v>47</v>
      </c>
      <c r="E47" s="16" t="str">
        <f t="shared" si="1"/>
        <v>Medical_Claims_Header+Bill_Type_Cd</v>
      </c>
      <c r="F47" s="39"/>
      <c r="G47" s="25" t="s">
        <v>784</v>
      </c>
      <c r="H47" s="8" t="s">
        <v>7</v>
      </c>
      <c r="I47" s="6" t="s">
        <v>37</v>
      </c>
      <c r="J47" s="22" t="s">
        <v>394</v>
      </c>
      <c r="K47" s="6" t="s">
        <v>244</v>
      </c>
      <c r="L47" s="6">
        <v>3</v>
      </c>
    </row>
    <row r="48" spans="1:66" ht="24.75" customHeight="1" x14ac:dyDescent="0.7">
      <c r="A48" s="40" t="s">
        <v>206</v>
      </c>
      <c r="B48" s="40" t="s">
        <v>4</v>
      </c>
      <c r="C48" s="49" t="s">
        <v>38</v>
      </c>
      <c r="D48" s="50">
        <v>48</v>
      </c>
      <c r="E48" s="16" t="str">
        <f t="shared" si="1"/>
        <v>Medical_Claims_Header+Bill_Type_Desc</v>
      </c>
      <c r="F48" s="39" t="str">
        <f t="array" ref="F48">IF(AND(G47=""),"","X")</f>
        <v>X</v>
      </c>
      <c r="G48" s="25" t="s">
        <v>784</v>
      </c>
      <c r="H48" s="8" t="s">
        <v>7</v>
      </c>
      <c r="I48" s="6"/>
      <c r="J48" s="6" t="s">
        <v>395</v>
      </c>
      <c r="K48" s="6" t="s">
        <v>244</v>
      </c>
      <c r="L48" s="6">
        <v>145</v>
      </c>
    </row>
    <row r="49" spans="1:66" ht="46.5" customHeight="1" x14ac:dyDescent="0.7">
      <c r="A49" s="40" t="s">
        <v>206</v>
      </c>
      <c r="B49" s="40" t="s">
        <v>4</v>
      </c>
      <c r="C49" s="49" t="s">
        <v>40</v>
      </c>
      <c r="D49" s="50">
        <v>49</v>
      </c>
      <c r="E49" s="16" t="str">
        <f t="shared" si="1"/>
        <v>Medical_Claims_Header+Capitation_Flag</v>
      </c>
      <c r="F49" s="39"/>
      <c r="G49" s="25" t="s">
        <v>784</v>
      </c>
      <c r="H49" s="8" t="s">
        <v>7</v>
      </c>
      <c r="I49" s="6" t="s">
        <v>6</v>
      </c>
      <c r="J49" s="22" t="s">
        <v>568</v>
      </c>
      <c r="K49" s="6" t="s">
        <v>255</v>
      </c>
      <c r="L49" s="6">
        <v>1</v>
      </c>
    </row>
    <row r="50" spans="1:66" ht="24.75" customHeight="1" x14ac:dyDescent="0.7">
      <c r="A50" s="40" t="s">
        <v>206</v>
      </c>
      <c r="B50" s="40" t="s">
        <v>4</v>
      </c>
      <c r="C50" s="49" t="s">
        <v>43</v>
      </c>
      <c r="D50" s="50">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49" t="s">
        <v>45</v>
      </c>
      <c r="D51" s="50">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49" t="s">
        <v>46</v>
      </c>
      <c r="D52" s="50">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49" t="s">
        <v>215</v>
      </c>
      <c r="D53" s="50">
        <v>53</v>
      </c>
      <c r="E53" s="16" t="str">
        <f t="shared" si="1"/>
        <v>Medical_Claims_Header+Dental_Carrier_Flag</v>
      </c>
      <c r="F53" s="39"/>
      <c r="G53" s="25" t="s">
        <v>784</v>
      </c>
      <c r="H53" s="8" t="s">
        <v>7</v>
      </c>
      <c r="I53" s="6"/>
      <c r="J53" s="6" t="s">
        <v>398</v>
      </c>
      <c r="K53" s="6" t="s">
        <v>244</v>
      </c>
      <c r="L53" s="6">
        <v>1</v>
      </c>
    </row>
    <row r="54" spans="1:66" s="27" customFormat="1" ht="24.75" customHeight="1" x14ac:dyDescent="0.7">
      <c r="A54" s="40" t="s">
        <v>206</v>
      </c>
      <c r="B54" s="40" t="s">
        <v>4</v>
      </c>
      <c r="C54" s="49" t="s">
        <v>53</v>
      </c>
      <c r="D54" s="50">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117" customHeight="1" x14ac:dyDescent="0.7">
      <c r="A55" s="40" t="s">
        <v>206</v>
      </c>
      <c r="B55" s="40" t="s">
        <v>4</v>
      </c>
      <c r="C55" s="6" t="s">
        <v>608</v>
      </c>
      <c r="D55" s="50">
        <v>55</v>
      </c>
      <c r="E55" s="16" t="str">
        <f t="shared" si="1"/>
        <v>Medical_Claims_Header+Discharge_Status_Cd</v>
      </c>
      <c r="F55" s="39"/>
      <c r="G55" s="25" t="s">
        <v>784</v>
      </c>
      <c r="H55" s="8" t="s">
        <v>7</v>
      </c>
      <c r="I55" s="6" t="s">
        <v>55</v>
      </c>
      <c r="J55" s="22" t="s">
        <v>400</v>
      </c>
      <c r="K55" s="6" t="s">
        <v>255</v>
      </c>
      <c r="L55" s="6">
        <v>2</v>
      </c>
    </row>
    <row r="56" spans="1:66" ht="24.75" customHeight="1" x14ac:dyDescent="0.7">
      <c r="A56" s="40" t="s">
        <v>206</v>
      </c>
      <c r="B56" s="40" t="s">
        <v>4</v>
      </c>
      <c r="C56" s="49" t="s">
        <v>58</v>
      </c>
      <c r="D56" s="50">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49" t="s">
        <v>61</v>
      </c>
      <c r="D57" s="50">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49" t="s">
        <v>64</v>
      </c>
      <c r="D58" s="50">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49" t="s">
        <v>66</v>
      </c>
      <c r="D59" s="50">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49" t="s">
        <v>67</v>
      </c>
      <c r="D60" s="50">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49" t="s">
        <v>68</v>
      </c>
      <c r="D61" s="50">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49" t="s">
        <v>69</v>
      </c>
      <c r="D62" s="50">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49" t="s">
        <v>70</v>
      </c>
      <c r="D63" s="50">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49" t="s">
        <v>71</v>
      </c>
      <c r="D64" s="50">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49" t="s">
        <v>216</v>
      </c>
      <c r="D65" s="50">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49" t="s">
        <v>73</v>
      </c>
      <c r="D66" s="50">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49" t="s">
        <v>8</v>
      </c>
      <c r="D67" s="50">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49" t="s">
        <v>39</v>
      </c>
      <c r="D68" s="50">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49" t="s">
        <v>19</v>
      </c>
      <c r="D69" s="50">
        <v>69</v>
      </c>
      <c r="E69" s="16" t="str">
        <f t="shared" si="2"/>
        <v>Medical_Claims_Line+Claim_ID</v>
      </c>
      <c r="F69" s="39" t="str">
        <f t="array" ref="F69">IF(AND($G$68:$G$110=""),"","X")</f>
        <v>X</v>
      </c>
      <c r="G69" s="25" t="s">
        <v>784</v>
      </c>
      <c r="H69" s="8" t="s">
        <v>7</v>
      </c>
      <c r="I69" s="6" t="s">
        <v>6</v>
      </c>
      <c r="J69" s="6" t="s">
        <v>403</v>
      </c>
      <c r="K69" s="6" t="s">
        <v>245</v>
      </c>
      <c r="L69" s="6">
        <v>19</v>
      </c>
    </row>
    <row r="70" spans="1:66" ht="54.65" customHeight="1" x14ac:dyDescent="0.7">
      <c r="A70" s="40" t="s">
        <v>207</v>
      </c>
      <c r="B70" s="40" t="s">
        <v>11</v>
      </c>
      <c r="C70" s="49" t="s">
        <v>72</v>
      </c>
      <c r="D70" s="50">
        <v>70</v>
      </c>
      <c r="E70" s="16" t="str">
        <f t="shared" si="2"/>
        <v>Medical_Claims_Line+Member_Composite_ID</v>
      </c>
      <c r="F70" s="39" t="str">
        <f t="array" ref="F70">IF(AND($G$68:$G$110=""),"","X")</f>
        <v>X</v>
      </c>
      <c r="G70" s="25" t="s">
        <v>784</v>
      </c>
      <c r="H70" s="8" t="s">
        <v>7</v>
      </c>
      <c r="I70" s="6" t="s">
        <v>6</v>
      </c>
      <c r="J70" s="22" t="s">
        <v>550</v>
      </c>
      <c r="K70" s="6" t="s">
        <v>245</v>
      </c>
      <c r="L70" s="6">
        <v>19</v>
      </c>
    </row>
    <row r="71" spans="1:66" ht="49" customHeight="1" x14ac:dyDescent="0.7">
      <c r="A71" s="40" t="s">
        <v>207</v>
      </c>
      <c r="B71" s="40" t="s">
        <v>11</v>
      </c>
      <c r="C71" s="49" t="s">
        <v>74</v>
      </c>
      <c r="D71" s="50">
        <v>71</v>
      </c>
      <c r="E71" s="16" t="str">
        <f t="shared" si="2"/>
        <v>Medical_Claims_Line+Member_ID</v>
      </c>
      <c r="F71" s="39" t="str">
        <f t="array" ref="F71">IF(AND($G$68:$G$110=""),"","X")</f>
        <v>X</v>
      </c>
      <c r="G71" s="25" t="s">
        <v>784</v>
      </c>
      <c r="H71" s="8" t="s">
        <v>7</v>
      </c>
      <c r="I71" s="6" t="s">
        <v>75</v>
      </c>
      <c r="J71" s="22" t="s">
        <v>551</v>
      </c>
      <c r="K71" s="6" t="s">
        <v>245</v>
      </c>
      <c r="L71" s="6">
        <v>19</v>
      </c>
    </row>
    <row r="72" spans="1:66" ht="24.75" customHeight="1" x14ac:dyDescent="0.7">
      <c r="A72" s="40" t="s">
        <v>207</v>
      </c>
      <c r="B72" s="40" t="s">
        <v>11</v>
      </c>
      <c r="C72" s="49" t="s">
        <v>290</v>
      </c>
      <c r="D72" s="50">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55" customHeight="1" x14ac:dyDescent="0.7">
      <c r="A73" s="40" t="s">
        <v>207</v>
      </c>
      <c r="B73" s="40" t="s">
        <v>545</v>
      </c>
      <c r="C73" s="49" t="s">
        <v>87</v>
      </c>
      <c r="D73" s="50">
        <v>73</v>
      </c>
      <c r="E73" s="16" t="str">
        <f t="shared" si="2"/>
        <v>Medical_Claims_Line+CPT4_Cd</v>
      </c>
      <c r="F73" s="39"/>
      <c r="G73" s="25" t="s">
        <v>784</v>
      </c>
      <c r="H73" s="8" t="s">
        <v>7</v>
      </c>
      <c r="I73" s="6" t="s">
        <v>88</v>
      </c>
      <c r="J73" s="22" t="s">
        <v>562</v>
      </c>
      <c r="K73" s="6" t="s">
        <v>244</v>
      </c>
      <c r="L73" s="6">
        <v>7</v>
      </c>
    </row>
    <row r="74" spans="1:66" s="27" customFormat="1" ht="51" customHeight="1" x14ac:dyDescent="0.7">
      <c r="A74" s="40" t="s">
        <v>207</v>
      </c>
      <c r="B74" s="40" t="s">
        <v>545</v>
      </c>
      <c r="C74" s="49" t="s">
        <v>89</v>
      </c>
      <c r="D74" s="50">
        <v>74</v>
      </c>
      <c r="E74" s="16" t="str">
        <f t="shared" si="2"/>
        <v>Medical_Claims_Line+CPT4_Mod1_Cd</v>
      </c>
      <c r="F74" s="39"/>
      <c r="G74" s="25" t="s">
        <v>784</v>
      </c>
      <c r="H74" s="8" t="s">
        <v>7</v>
      </c>
      <c r="I74" s="6" t="s">
        <v>90</v>
      </c>
      <c r="J74" s="22"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48" customHeight="1" x14ac:dyDescent="0.7">
      <c r="A75" s="40" t="s">
        <v>207</v>
      </c>
      <c r="B75" s="40" t="s">
        <v>545</v>
      </c>
      <c r="C75" s="49" t="s">
        <v>91</v>
      </c>
      <c r="D75" s="50">
        <v>75</v>
      </c>
      <c r="E75" s="16" t="str">
        <f t="shared" si="2"/>
        <v>Medical_Claims_Line+CPT4_Mod2_Cd</v>
      </c>
      <c r="F75" s="39"/>
      <c r="G75" s="25" t="s">
        <v>784</v>
      </c>
      <c r="H75" s="8" t="s">
        <v>7</v>
      </c>
      <c r="I75" s="6" t="s">
        <v>92</v>
      </c>
      <c r="J75" s="22" t="s">
        <v>271</v>
      </c>
      <c r="K75" s="6" t="s">
        <v>255</v>
      </c>
      <c r="L75" s="6">
        <v>2</v>
      </c>
    </row>
    <row r="76" spans="1:66" s="27" customFormat="1" ht="49" customHeight="1" x14ac:dyDescent="0.7">
      <c r="A76" s="40" t="s">
        <v>207</v>
      </c>
      <c r="B76" s="40" t="s">
        <v>545</v>
      </c>
      <c r="C76" s="49" t="s">
        <v>291</v>
      </c>
      <c r="D76" s="50">
        <v>76</v>
      </c>
      <c r="E76" s="16" t="str">
        <f t="shared" si="2"/>
        <v>Medical_Claims_Line+CPT4_Mod3_Cd</v>
      </c>
      <c r="F76" s="39"/>
      <c r="G76" s="25" t="s">
        <v>784</v>
      </c>
      <c r="H76" s="8" t="s">
        <v>7</v>
      </c>
      <c r="I76" s="6" t="s">
        <v>682</v>
      </c>
      <c r="J76" s="22"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51" customHeight="1" x14ac:dyDescent="0.7">
      <c r="A77" s="40" t="s">
        <v>207</v>
      </c>
      <c r="B77" s="40" t="s">
        <v>545</v>
      </c>
      <c r="C77" s="49" t="s">
        <v>292</v>
      </c>
      <c r="D77" s="50">
        <v>77</v>
      </c>
      <c r="E77" s="16" t="str">
        <f t="shared" si="2"/>
        <v>Medical_Claims_Line+CPT4_Mod4_Cd</v>
      </c>
      <c r="F77" s="39"/>
      <c r="G77" s="25" t="s">
        <v>784</v>
      </c>
      <c r="H77" s="8" t="s">
        <v>7</v>
      </c>
      <c r="I77" s="6" t="s">
        <v>683</v>
      </c>
      <c r="J77" s="22" t="s">
        <v>271</v>
      </c>
      <c r="K77" s="6" t="s">
        <v>255</v>
      </c>
      <c r="L77" s="6">
        <v>2</v>
      </c>
    </row>
    <row r="78" spans="1:66" ht="24.75" customHeight="1" x14ac:dyDescent="0.7">
      <c r="A78" s="40" t="s">
        <v>207</v>
      </c>
      <c r="B78" s="40" t="s">
        <v>545</v>
      </c>
      <c r="C78" s="49" t="s">
        <v>100</v>
      </c>
      <c r="D78" s="50">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49" t="s">
        <v>85</v>
      </c>
      <c r="D79" s="50">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49" t="s">
        <v>217</v>
      </c>
      <c r="D80" s="50">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49" t="s">
        <v>218</v>
      </c>
      <c r="D81" s="50">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49" t="s">
        <v>219</v>
      </c>
      <c r="D82" s="50">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49" t="s">
        <v>86</v>
      </c>
      <c r="D83" s="50">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49" t="s">
        <v>220</v>
      </c>
      <c r="D84" s="50">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49" t="s">
        <v>221</v>
      </c>
      <c r="D85" s="50">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49" t="s">
        <v>222</v>
      </c>
      <c r="D86" s="50">
        <v>86</v>
      </c>
      <c r="E86" s="16" t="str">
        <f t="shared" si="2"/>
        <v>Medical_Claims_Line+Service_Start_Dt_Year</v>
      </c>
      <c r="F86" s="39"/>
      <c r="G86" s="25"/>
      <c r="H86" s="8" t="s">
        <v>7</v>
      </c>
      <c r="I86" s="6" t="s">
        <v>238</v>
      </c>
      <c r="J86" s="6" t="s">
        <v>388</v>
      </c>
      <c r="K86" s="6" t="s">
        <v>246</v>
      </c>
      <c r="L86" s="6">
        <v>18</v>
      </c>
    </row>
    <row r="87" spans="1:66" ht="49.5" customHeight="1" x14ac:dyDescent="0.7">
      <c r="A87" s="40" t="s">
        <v>207</v>
      </c>
      <c r="B87" s="40" t="s">
        <v>34</v>
      </c>
      <c r="C87" s="49" t="s">
        <v>41</v>
      </c>
      <c r="D87" s="50">
        <v>87</v>
      </c>
      <c r="E87" s="16" t="str">
        <f t="shared" si="2"/>
        <v>Medical_Claims_Line+Charge_Amt</v>
      </c>
      <c r="F87" s="39"/>
      <c r="G87" s="25" t="s">
        <v>784</v>
      </c>
      <c r="H87" s="8" t="s">
        <v>7</v>
      </c>
      <c r="I87" s="6" t="s">
        <v>42</v>
      </c>
      <c r="J87" s="22" t="s">
        <v>258</v>
      </c>
      <c r="K87" s="6" t="s">
        <v>246</v>
      </c>
      <c r="L87" s="6">
        <v>18</v>
      </c>
    </row>
    <row r="88" spans="1:66" ht="24.75" customHeight="1" x14ac:dyDescent="0.7">
      <c r="A88" s="40" t="s">
        <v>207</v>
      </c>
      <c r="B88" s="40" t="s">
        <v>34</v>
      </c>
      <c r="C88" s="49" t="s">
        <v>35</v>
      </c>
      <c r="D88" s="50">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49" t="s">
        <v>47</v>
      </c>
      <c r="D89" s="50">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49" t="s">
        <v>49</v>
      </c>
      <c r="D90" s="50">
        <v>90</v>
      </c>
      <c r="E90" s="16" t="str">
        <f t="shared" si="2"/>
        <v>Medical_Claims_Line+Copay_Amt</v>
      </c>
      <c r="F90" s="39"/>
      <c r="G90" s="25" t="s">
        <v>784</v>
      </c>
      <c r="H90" s="8" t="s">
        <v>564</v>
      </c>
      <c r="I90" s="6" t="s">
        <v>50</v>
      </c>
      <c r="J90" s="6" t="s">
        <v>259</v>
      </c>
      <c r="K90" s="6" t="s">
        <v>246</v>
      </c>
      <c r="L90" s="6">
        <v>18</v>
      </c>
    </row>
    <row r="91" spans="1:66" s="27" customFormat="1" ht="46.5" customHeight="1" x14ac:dyDescent="0.7">
      <c r="A91" s="40" t="s">
        <v>207</v>
      </c>
      <c r="B91" s="40" t="s">
        <v>34</v>
      </c>
      <c r="C91" s="49" t="s">
        <v>51</v>
      </c>
      <c r="D91" s="50">
        <v>91</v>
      </c>
      <c r="E91" s="16" t="str">
        <f t="shared" si="2"/>
        <v>Medical_Claims_Line+Deductible_Amt</v>
      </c>
      <c r="F91" s="39"/>
      <c r="G91" s="25" t="s">
        <v>784</v>
      </c>
      <c r="H91" s="8" t="s">
        <v>564</v>
      </c>
      <c r="I91" s="6" t="s">
        <v>52</v>
      </c>
      <c r="J91" s="22"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49" t="s">
        <v>76</v>
      </c>
      <c r="D92" s="50">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49" t="s">
        <v>610</v>
      </c>
      <c r="D93" s="50">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49" t="s">
        <v>79</v>
      </c>
      <c r="D94" s="50">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49" t="s">
        <v>81</v>
      </c>
      <c r="D95" s="50">
        <v>95</v>
      </c>
      <c r="E95" s="16" t="str">
        <f t="shared" si="2"/>
        <v>Medical_Claims_Line+Prepaid_Amt</v>
      </c>
      <c r="F95" s="39"/>
      <c r="G95" s="25" t="s">
        <v>784</v>
      </c>
      <c r="H95" s="8" t="s">
        <v>7</v>
      </c>
      <c r="I95" s="6" t="s">
        <v>82</v>
      </c>
      <c r="J95" s="6" t="s">
        <v>261</v>
      </c>
      <c r="K95" s="6" t="s">
        <v>246</v>
      </c>
      <c r="L95" s="6">
        <v>18</v>
      </c>
    </row>
    <row r="96" spans="1:66" ht="49.5" customHeight="1" x14ac:dyDescent="0.7">
      <c r="A96" s="40" t="s">
        <v>207</v>
      </c>
      <c r="B96" s="40" t="s">
        <v>34</v>
      </c>
      <c r="C96" s="49" t="s">
        <v>684</v>
      </c>
      <c r="D96" s="50">
        <v>96</v>
      </c>
      <c r="E96" s="16" t="str">
        <f t="shared" si="2"/>
        <v>Medical_Claims_Line+COB_TPL_Amount</v>
      </c>
      <c r="F96" s="39"/>
      <c r="G96" s="25" t="s">
        <v>784</v>
      </c>
      <c r="H96" s="8" t="s">
        <v>564</v>
      </c>
      <c r="I96" s="6" t="s">
        <v>685</v>
      </c>
      <c r="J96" s="22" t="s">
        <v>698</v>
      </c>
      <c r="K96" s="6" t="s">
        <v>246</v>
      </c>
      <c r="L96" s="6">
        <v>18</v>
      </c>
    </row>
    <row r="97" spans="1:66" ht="24.75" customHeight="1" x14ac:dyDescent="0.7">
      <c r="A97" s="40" t="s">
        <v>207</v>
      </c>
      <c r="B97" s="40" t="s">
        <v>95</v>
      </c>
      <c r="C97" s="49" t="s">
        <v>96</v>
      </c>
      <c r="D97" s="50">
        <v>97</v>
      </c>
      <c r="E97" s="16" t="str">
        <f t="shared" si="2"/>
        <v>Medical_Claims_Line+NDC_Cd</v>
      </c>
      <c r="F97" s="39"/>
      <c r="G97" s="25" t="s">
        <v>784</v>
      </c>
      <c r="H97" s="8" t="s">
        <v>7</v>
      </c>
      <c r="I97" s="6" t="s">
        <v>97</v>
      </c>
      <c r="J97" s="6" t="s">
        <v>267</v>
      </c>
      <c r="K97" s="6" t="s">
        <v>244</v>
      </c>
      <c r="L97" s="6">
        <v>14</v>
      </c>
    </row>
    <row r="98" spans="1:66" ht="50.15" customHeight="1" x14ac:dyDescent="0.7">
      <c r="A98" s="40" t="s">
        <v>207</v>
      </c>
      <c r="B98" s="40" t="s">
        <v>4</v>
      </c>
      <c r="C98" s="49" t="s">
        <v>40</v>
      </c>
      <c r="D98" s="50">
        <v>98</v>
      </c>
      <c r="E98" s="16" t="str">
        <f t="shared" si="2"/>
        <v>Medical_Claims_Line+Capitation_Flag</v>
      </c>
      <c r="F98" s="39"/>
      <c r="G98" s="25" t="s">
        <v>784</v>
      </c>
      <c r="H98" s="8" t="s">
        <v>7</v>
      </c>
      <c r="I98" s="6" t="s">
        <v>6</v>
      </c>
      <c r="J98" s="22" t="s">
        <v>568</v>
      </c>
      <c r="K98" s="6" t="s">
        <v>244</v>
      </c>
      <c r="L98" s="6">
        <v>1</v>
      </c>
    </row>
    <row r="99" spans="1:66" ht="24.75" customHeight="1" x14ac:dyDescent="0.7">
      <c r="A99" s="40" t="s">
        <v>207</v>
      </c>
      <c r="B99" s="40" t="s">
        <v>4</v>
      </c>
      <c r="C99" s="49" t="s">
        <v>215</v>
      </c>
      <c r="D99" s="50">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49" t="s">
        <v>53</v>
      </c>
      <c r="D100" s="50">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49" t="s">
        <v>61</v>
      </c>
      <c r="D101" s="50">
        <v>101</v>
      </c>
      <c r="E101" s="16" t="str">
        <f t="shared" ref="E101:E110" si="3">A101&amp;"+"&amp;C101</f>
        <v>Medical_Claims_Line+ER_Flag</v>
      </c>
      <c r="F101" s="39"/>
      <c r="G101" s="25" t="s">
        <v>784</v>
      </c>
      <c r="H101" s="8" t="s">
        <v>7</v>
      </c>
      <c r="I101" s="6" t="s">
        <v>6</v>
      </c>
      <c r="J101" s="6" t="s">
        <v>401</v>
      </c>
      <c r="K101" s="6" t="s">
        <v>255</v>
      </c>
      <c r="L101" s="6">
        <v>1</v>
      </c>
    </row>
    <row r="102" spans="1:66" ht="48" customHeight="1" x14ac:dyDescent="0.7">
      <c r="A102" s="40" t="s">
        <v>207</v>
      </c>
      <c r="B102" s="40" t="s">
        <v>4</v>
      </c>
      <c r="C102" s="49" t="s">
        <v>93</v>
      </c>
      <c r="D102" s="50">
        <v>102</v>
      </c>
      <c r="E102" s="16" t="str">
        <f t="shared" si="3"/>
        <v>Medical_Claims_Line+Line_No</v>
      </c>
      <c r="F102" s="39" t="str">
        <f t="array" ref="F102">IF(AND($G$68:$G$110=""),"","X")</f>
        <v>X</v>
      </c>
      <c r="G102" s="25" t="s">
        <v>784</v>
      </c>
      <c r="H102" s="8" t="s">
        <v>7</v>
      </c>
      <c r="I102" s="6" t="s">
        <v>94</v>
      </c>
      <c r="J102" s="22" t="s">
        <v>270</v>
      </c>
      <c r="K102" s="6" t="s">
        <v>245</v>
      </c>
      <c r="L102" s="6">
        <v>19</v>
      </c>
    </row>
    <row r="103" spans="1:66" ht="24.75" customHeight="1" x14ac:dyDescent="0.7">
      <c r="A103" s="40" t="s">
        <v>207</v>
      </c>
      <c r="B103" s="40" t="s">
        <v>4</v>
      </c>
      <c r="C103" s="49" t="s">
        <v>43</v>
      </c>
      <c r="D103" s="50">
        <v>103</v>
      </c>
      <c r="E103" s="16" t="str">
        <f>A103&amp;"+"&amp;C103</f>
        <v>Medical_Claims_Line+Claim_Status_Cd</v>
      </c>
      <c r="F103" s="39"/>
      <c r="G103" s="25" t="s">
        <v>784</v>
      </c>
      <c r="H103" s="8" t="s">
        <v>7</v>
      </c>
      <c r="I103" s="6" t="s">
        <v>44</v>
      </c>
      <c r="J103" s="6" t="s">
        <v>396</v>
      </c>
      <c r="K103" s="6" t="s">
        <v>244</v>
      </c>
      <c r="L103" s="6">
        <v>2</v>
      </c>
    </row>
    <row r="104" spans="1:66" ht="51" customHeight="1" x14ac:dyDescent="0.7">
      <c r="A104" s="40" t="s">
        <v>207</v>
      </c>
      <c r="B104" s="40" t="s">
        <v>4</v>
      </c>
      <c r="C104" s="49" t="s">
        <v>98</v>
      </c>
      <c r="D104" s="50">
        <v>104</v>
      </c>
      <c r="E104" s="16" t="str">
        <f t="shared" si="3"/>
        <v>Medical_Claims_Line+Place_of_Service_Cd</v>
      </c>
      <c r="F104" s="39"/>
      <c r="G104" s="25" t="s">
        <v>784</v>
      </c>
      <c r="H104" s="8" t="s">
        <v>7</v>
      </c>
      <c r="I104" s="6" t="s">
        <v>99</v>
      </c>
      <c r="J104" s="22" t="s">
        <v>268</v>
      </c>
      <c r="K104" s="6" t="s">
        <v>255</v>
      </c>
      <c r="L104" s="6">
        <v>2</v>
      </c>
    </row>
    <row r="105" spans="1:66" s="27" customFormat="1" ht="49" customHeight="1" x14ac:dyDescent="0.7">
      <c r="A105" s="40" t="s">
        <v>207</v>
      </c>
      <c r="B105" s="40" t="s">
        <v>4</v>
      </c>
      <c r="C105" s="49" t="s">
        <v>102</v>
      </c>
      <c r="D105" s="50">
        <v>105</v>
      </c>
      <c r="E105" s="16" t="str">
        <f>A105&amp;"+"&amp;C105</f>
        <v>Medical_Claims_Line+Service_Qty</v>
      </c>
      <c r="F105" s="39"/>
      <c r="G105" s="25" t="s">
        <v>784</v>
      </c>
      <c r="H105" s="8" t="s">
        <v>7</v>
      </c>
      <c r="I105" s="6" t="s">
        <v>103</v>
      </c>
      <c r="J105" s="22"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50.15" customHeight="1" x14ac:dyDescent="0.7">
      <c r="A106" s="40" t="s">
        <v>207</v>
      </c>
      <c r="B106" s="40" t="s">
        <v>4</v>
      </c>
      <c r="C106" s="49" t="s">
        <v>692</v>
      </c>
      <c r="D106" s="50">
        <v>106</v>
      </c>
      <c r="E106" s="16" t="str">
        <f>A106&amp;"+"&amp;C106</f>
        <v>Medical_Claims_Line+Unit_Of_Measure</v>
      </c>
      <c r="F106" s="39" t="str">
        <f>IF(G105="","","X")</f>
        <v>X</v>
      </c>
      <c r="G106" s="25" t="s">
        <v>784</v>
      </c>
      <c r="H106" s="8" t="s">
        <v>7</v>
      </c>
      <c r="I106" s="6" t="s">
        <v>696</v>
      </c>
      <c r="J106" s="22" t="s">
        <v>700</v>
      </c>
      <c r="K106" s="6" t="s">
        <v>244</v>
      </c>
      <c r="L106" s="6">
        <v>2</v>
      </c>
    </row>
    <row r="107" spans="1:66" ht="24.75" customHeight="1" x14ac:dyDescent="0.7">
      <c r="A107" s="40" t="s">
        <v>207</v>
      </c>
      <c r="B107" s="40" t="s">
        <v>4</v>
      </c>
      <c r="C107" s="49" t="s">
        <v>687</v>
      </c>
      <c r="D107" s="50">
        <v>107</v>
      </c>
      <c r="E107" s="16" t="str">
        <f t="shared" si="3"/>
        <v>Medical_Claims_Line+Provider_Network_Indicator</v>
      </c>
      <c r="F107" s="39"/>
      <c r="G107" s="25" t="s">
        <v>784</v>
      </c>
      <c r="H107" s="8" t="s">
        <v>7</v>
      </c>
      <c r="I107" s="6" t="s">
        <v>688</v>
      </c>
      <c r="J107" s="6" t="s">
        <v>689</v>
      </c>
      <c r="K107" s="6" t="s">
        <v>244</v>
      </c>
      <c r="L107" s="6">
        <v>1</v>
      </c>
    </row>
    <row r="108" spans="1:66" ht="60.65" customHeight="1" x14ac:dyDescent="0.7">
      <c r="A108" s="40" t="s">
        <v>207</v>
      </c>
      <c r="B108" s="40" t="s">
        <v>4</v>
      </c>
      <c r="C108" s="49" t="s">
        <v>690</v>
      </c>
      <c r="D108" s="50">
        <v>108</v>
      </c>
      <c r="E108" s="16" t="str">
        <f t="shared" si="3"/>
        <v>Medical_Claims_Line+Denied_Claim_Ind</v>
      </c>
      <c r="F108" s="39"/>
      <c r="G108" s="25" t="s">
        <v>784</v>
      </c>
      <c r="H108" s="8" t="s">
        <v>7</v>
      </c>
      <c r="I108" s="6" t="s">
        <v>694</v>
      </c>
      <c r="J108" s="22" t="s">
        <v>699</v>
      </c>
      <c r="K108" s="6" t="s">
        <v>255</v>
      </c>
      <c r="L108" s="6">
        <v>1</v>
      </c>
    </row>
    <row r="109" spans="1:66" ht="117.65" customHeight="1" x14ac:dyDescent="0.7">
      <c r="A109" s="40" t="s">
        <v>207</v>
      </c>
      <c r="B109" s="40" t="s">
        <v>4</v>
      </c>
      <c r="C109" s="49" t="s">
        <v>691</v>
      </c>
      <c r="D109" s="50">
        <v>109</v>
      </c>
      <c r="E109" s="16" t="str">
        <f t="shared" si="3"/>
        <v>Medical_Claims_Line+Claim_Line_Type</v>
      </c>
      <c r="F109" s="39"/>
      <c r="G109" s="25" t="s">
        <v>784</v>
      </c>
      <c r="H109" s="8" t="s">
        <v>7</v>
      </c>
      <c r="I109" s="6" t="s">
        <v>695</v>
      </c>
      <c r="J109" s="22" t="s">
        <v>746</v>
      </c>
      <c r="K109" s="6" t="s">
        <v>255</v>
      </c>
      <c r="L109" s="6">
        <v>1</v>
      </c>
    </row>
    <row r="110" spans="1:66" ht="142" customHeight="1" x14ac:dyDescent="0.7">
      <c r="A110" s="40" t="s">
        <v>207</v>
      </c>
      <c r="B110" s="40" t="s">
        <v>4</v>
      </c>
      <c r="C110" s="49" t="s">
        <v>693</v>
      </c>
      <c r="D110" s="50">
        <v>110</v>
      </c>
      <c r="E110" s="16" t="str">
        <f t="shared" si="3"/>
        <v>Medical_Claims_Line+Payment_Arrangement_Type</v>
      </c>
      <c r="F110" s="39"/>
      <c r="G110" s="25" t="s">
        <v>784</v>
      </c>
      <c r="H110" s="8" t="s">
        <v>7</v>
      </c>
      <c r="I110" s="6" t="s">
        <v>697</v>
      </c>
      <c r="J110" s="22" t="s">
        <v>701</v>
      </c>
      <c r="K110" s="6" t="s">
        <v>255</v>
      </c>
      <c r="L110" s="6">
        <v>2</v>
      </c>
    </row>
    <row r="111" spans="1:66" ht="24.75" customHeight="1" x14ac:dyDescent="0.7">
      <c r="A111" s="40" t="s">
        <v>205</v>
      </c>
      <c r="B111" s="40" t="s">
        <v>11</v>
      </c>
      <c r="C111" s="49" t="s">
        <v>19</v>
      </c>
      <c r="D111" s="50">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49" t="s">
        <v>293</v>
      </c>
      <c r="D112" s="50">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49" t="s">
        <v>212</v>
      </c>
      <c r="D113" s="50">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49" t="s">
        <v>214</v>
      </c>
      <c r="D114" s="50">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49" t="s">
        <v>294</v>
      </c>
      <c r="D115" s="50">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49" t="s">
        <v>213</v>
      </c>
      <c r="D116" s="50">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49" t="s">
        <v>22</v>
      </c>
      <c r="D117" s="50">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49" t="s">
        <v>295</v>
      </c>
      <c r="D118" s="50">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49" t="s">
        <v>296</v>
      </c>
      <c r="D119" s="50">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49" t="s">
        <v>19</v>
      </c>
      <c r="D120" s="50">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49" t="s">
        <v>213</v>
      </c>
      <c r="D121" s="50">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49" t="s">
        <v>104</v>
      </c>
      <c r="D122" s="50">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49" t="s">
        <v>297</v>
      </c>
      <c r="D123" s="50">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49" t="s">
        <v>105</v>
      </c>
      <c r="D124" s="50">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49" t="s">
        <v>223</v>
      </c>
      <c r="D125" s="50">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49" t="s">
        <v>224</v>
      </c>
      <c r="D126" s="50">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49" t="s">
        <v>225</v>
      </c>
      <c r="D127" s="50">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49" t="s">
        <v>301</v>
      </c>
      <c r="D128" s="50">
        <v>128</v>
      </c>
      <c r="E128" s="16" t="str">
        <f t="shared" si="4"/>
        <v>Provider_Composite+Provider_Composite_ID</v>
      </c>
      <c r="F128" s="39" t="str">
        <f t="array" ref="F128">IF(AND($G$128:$G$171="", G3="",G68="",G72="",G339="",G384="",G388="",G172="",G267="",G307=""),"","X")</f>
        <v>X</v>
      </c>
      <c r="G128" s="25" t="s">
        <v>784</v>
      </c>
      <c r="H128" s="8" t="s">
        <v>7</v>
      </c>
      <c r="I128" s="6" t="s">
        <v>6</v>
      </c>
      <c r="J128" s="6" t="s">
        <v>437</v>
      </c>
      <c r="K128" s="6" t="s">
        <v>245</v>
      </c>
      <c r="L128" s="6">
        <v>19</v>
      </c>
    </row>
    <row r="129" spans="1:12" ht="24.75" customHeight="1" x14ac:dyDescent="0.7">
      <c r="A129" s="40" t="s">
        <v>302</v>
      </c>
      <c r="B129" s="40" t="s">
        <v>4</v>
      </c>
      <c r="C129" s="49" t="s">
        <v>303</v>
      </c>
      <c r="D129" s="50">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49" t="s">
        <v>17</v>
      </c>
      <c r="D130" s="50">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49" t="s">
        <v>304</v>
      </c>
      <c r="D131" s="50">
        <v>131</v>
      </c>
      <c r="E131" s="16" t="str">
        <f t="shared" si="4"/>
        <v>Provider_Composite+License_1</v>
      </c>
      <c r="F131" s="39"/>
      <c r="G131" s="25" t="s">
        <v>784</v>
      </c>
      <c r="H131" s="8" t="s">
        <v>564</v>
      </c>
      <c r="I131" s="6" t="s">
        <v>6</v>
      </c>
      <c r="J131" s="6" t="s">
        <v>441</v>
      </c>
      <c r="K131" s="6" t="s">
        <v>244</v>
      </c>
      <c r="L131" s="6">
        <v>20</v>
      </c>
    </row>
    <row r="132" spans="1:12" ht="24.75" customHeight="1" x14ac:dyDescent="0.7">
      <c r="A132" s="40" t="s">
        <v>302</v>
      </c>
      <c r="B132" s="40" t="s">
        <v>4</v>
      </c>
      <c r="C132" s="49" t="s">
        <v>305</v>
      </c>
      <c r="D132" s="50">
        <v>132</v>
      </c>
      <c r="E132" s="16" t="str">
        <f t="shared" si="4"/>
        <v>Provider_Composite+License_2</v>
      </c>
      <c r="F132" s="39"/>
      <c r="G132" s="25" t="s">
        <v>784</v>
      </c>
      <c r="H132" s="8" t="s">
        <v>564</v>
      </c>
      <c r="I132" s="6" t="s">
        <v>6</v>
      </c>
      <c r="J132" s="6" t="s">
        <v>442</v>
      </c>
      <c r="K132" s="6" t="s">
        <v>244</v>
      </c>
      <c r="L132" s="6">
        <v>20</v>
      </c>
    </row>
    <row r="133" spans="1:12" ht="24.75" customHeight="1" x14ac:dyDescent="0.7">
      <c r="A133" s="40" t="s">
        <v>302</v>
      </c>
      <c r="B133" s="40" t="s">
        <v>4</v>
      </c>
      <c r="C133" s="49" t="s">
        <v>306</v>
      </c>
      <c r="D133" s="50">
        <v>133</v>
      </c>
      <c r="E133" s="16" t="str">
        <f t="shared" si="4"/>
        <v>Provider_Composite+License_3</v>
      </c>
      <c r="F133" s="39"/>
      <c r="G133" s="25" t="s">
        <v>784</v>
      </c>
      <c r="H133" s="8" t="s">
        <v>564</v>
      </c>
      <c r="I133" s="6" t="s">
        <v>6</v>
      </c>
      <c r="J133" s="6" t="s">
        <v>443</v>
      </c>
      <c r="K133" s="6" t="s">
        <v>244</v>
      </c>
      <c r="L133" s="6">
        <v>20</v>
      </c>
    </row>
    <row r="134" spans="1:12" ht="24.75" customHeight="1" x14ac:dyDescent="0.7">
      <c r="A134" s="40" t="s">
        <v>302</v>
      </c>
      <c r="B134" s="40" t="s">
        <v>4</v>
      </c>
      <c r="C134" s="49" t="s">
        <v>307</v>
      </c>
      <c r="D134" s="50">
        <v>134</v>
      </c>
      <c r="E134" s="16" t="str">
        <f t="shared" si="4"/>
        <v>Provider_Composite+License_4</v>
      </c>
      <c r="F134" s="39"/>
      <c r="G134" s="25" t="s">
        <v>784</v>
      </c>
      <c r="H134" s="8" t="s">
        <v>564</v>
      </c>
      <c r="I134" s="6" t="s">
        <v>6</v>
      </c>
      <c r="J134" s="6" t="s">
        <v>444</v>
      </c>
      <c r="K134" s="6" t="s">
        <v>244</v>
      </c>
      <c r="L134" s="6">
        <v>20</v>
      </c>
    </row>
    <row r="135" spans="1:12" ht="24.75" customHeight="1" x14ac:dyDescent="0.7">
      <c r="A135" s="40" t="s">
        <v>302</v>
      </c>
      <c r="B135" s="40" t="s">
        <v>4</v>
      </c>
      <c r="C135" s="49" t="s">
        <v>308</v>
      </c>
      <c r="D135" s="50">
        <v>135</v>
      </c>
      <c r="E135" s="16" t="str">
        <f t="shared" si="4"/>
        <v>Provider_Composite+License_5</v>
      </c>
      <c r="F135" s="39"/>
      <c r="G135" s="25" t="s">
        <v>784</v>
      </c>
      <c r="H135" s="8" t="s">
        <v>564</v>
      </c>
      <c r="I135" s="6" t="s">
        <v>6</v>
      </c>
      <c r="J135" s="6" t="s">
        <v>445</v>
      </c>
      <c r="K135" s="6" t="s">
        <v>244</v>
      </c>
      <c r="L135" s="6">
        <v>20</v>
      </c>
    </row>
    <row r="136" spans="1:12" ht="24.75" customHeight="1" x14ac:dyDescent="0.7">
      <c r="A136" s="40" t="s">
        <v>302</v>
      </c>
      <c r="B136" s="40" t="s">
        <v>4</v>
      </c>
      <c r="C136" s="49" t="s">
        <v>309</v>
      </c>
      <c r="D136" s="50">
        <v>136</v>
      </c>
      <c r="E136" s="16" t="str">
        <f t="shared" si="4"/>
        <v>Provider_Composite+License_State_1</v>
      </c>
      <c r="F136" s="39" t="str">
        <f>IF(G131="","","X")</f>
        <v>X</v>
      </c>
      <c r="G136" s="25"/>
      <c r="H136" s="8" t="s">
        <v>564</v>
      </c>
      <c r="I136" s="6" t="s">
        <v>6</v>
      </c>
      <c r="J136" s="6" t="s">
        <v>446</v>
      </c>
      <c r="K136" s="6" t="s">
        <v>244</v>
      </c>
      <c r="L136" s="6">
        <v>2</v>
      </c>
    </row>
    <row r="137" spans="1:12" ht="24.75" customHeight="1" x14ac:dyDescent="0.7">
      <c r="A137" s="40" t="s">
        <v>302</v>
      </c>
      <c r="B137" s="40" t="s">
        <v>4</v>
      </c>
      <c r="C137" s="49" t="s">
        <v>310</v>
      </c>
      <c r="D137" s="50">
        <v>137</v>
      </c>
      <c r="E137" s="16" t="str">
        <f t="shared" si="4"/>
        <v>Provider_Composite+License_State_2</v>
      </c>
      <c r="F137" s="39" t="str">
        <f>IF(G132="","","X")</f>
        <v>X</v>
      </c>
      <c r="G137" s="25"/>
      <c r="H137" s="8" t="s">
        <v>564</v>
      </c>
      <c r="I137" s="6" t="s">
        <v>6</v>
      </c>
      <c r="J137" s="6" t="s">
        <v>447</v>
      </c>
      <c r="K137" s="6" t="s">
        <v>244</v>
      </c>
      <c r="L137" s="6">
        <v>2</v>
      </c>
    </row>
    <row r="138" spans="1:12" ht="24.75" customHeight="1" x14ac:dyDescent="0.7">
      <c r="A138" s="40" t="s">
        <v>302</v>
      </c>
      <c r="B138" s="40" t="s">
        <v>4</v>
      </c>
      <c r="C138" s="49" t="s">
        <v>311</v>
      </c>
      <c r="D138" s="50">
        <v>138</v>
      </c>
      <c r="E138" s="16" t="str">
        <f t="shared" si="4"/>
        <v>Provider_Composite+License_State_3</v>
      </c>
      <c r="F138" s="39" t="str">
        <f>IF(G133="","","X")</f>
        <v>X</v>
      </c>
      <c r="G138" s="25"/>
      <c r="H138" s="8" t="s">
        <v>564</v>
      </c>
      <c r="I138" s="6" t="s">
        <v>6</v>
      </c>
      <c r="J138" s="6" t="s">
        <v>448</v>
      </c>
      <c r="K138" s="6" t="s">
        <v>244</v>
      </c>
      <c r="L138" s="6">
        <v>2</v>
      </c>
    </row>
    <row r="139" spans="1:12" ht="24.75" customHeight="1" x14ac:dyDescent="0.7">
      <c r="A139" s="40" t="s">
        <v>302</v>
      </c>
      <c r="B139" s="40" t="s">
        <v>4</v>
      </c>
      <c r="C139" s="49" t="s">
        <v>312</v>
      </c>
      <c r="D139" s="50">
        <v>139</v>
      </c>
      <c r="E139" s="16" t="str">
        <f t="shared" si="4"/>
        <v>Provider_Composite+License_State_4</v>
      </c>
      <c r="F139" s="39" t="str">
        <f>IF(G134="","","X")</f>
        <v>X</v>
      </c>
      <c r="G139" s="25"/>
      <c r="H139" s="8" t="s">
        <v>564</v>
      </c>
      <c r="I139" s="6" t="s">
        <v>6</v>
      </c>
      <c r="J139" s="6" t="s">
        <v>449</v>
      </c>
      <c r="K139" s="6" t="s">
        <v>244</v>
      </c>
      <c r="L139" s="6">
        <v>2</v>
      </c>
    </row>
    <row r="140" spans="1:12" ht="24.75" customHeight="1" x14ac:dyDescent="0.7">
      <c r="A140" s="40" t="s">
        <v>302</v>
      </c>
      <c r="B140" s="40" t="s">
        <v>4</v>
      </c>
      <c r="C140" s="49" t="s">
        <v>313</v>
      </c>
      <c r="D140" s="50">
        <v>140</v>
      </c>
      <c r="E140" s="16" t="str">
        <f t="shared" si="4"/>
        <v>Provider_Composite+License_State_5</v>
      </c>
      <c r="F140" s="39" t="str">
        <f>IF(G135="","","X")</f>
        <v>X</v>
      </c>
      <c r="G140" s="25"/>
      <c r="H140" s="8" t="s">
        <v>564</v>
      </c>
      <c r="I140" s="6" t="s">
        <v>6</v>
      </c>
      <c r="J140" s="6" t="s">
        <v>450</v>
      </c>
      <c r="K140" s="6" t="s">
        <v>244</v>
      </c>
      <c r="L140" s="6">
        <v>2</v>
      </c>
    </row>
    <row r="141" spans="1:12" ht="24.75" customHeight="1" x14ac:dyDescent="0.7">
      <c r="A141" s="40" t="s">
        <v>302</v>
      </c>
      <c r="B141" s="40" t="s">
        <v>4</v>
      </c>
      <c r="C141" s="49" t="s">
        <v>314</v>
      </c>
      <c r="D141" s="50">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49" t="s">
        <v>315</v>
      </c>
      <c r="D142" s="50">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49" t="s">
        <v>14</v>
      </c>
      <c r="D143" s="50">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49" t="s">
        <v>316</v>
      </c>
      <c r="D144" s="50">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49" t="s">
        <v>317</v>
      </c>
      <c r="D145" s="50">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49" t="s">
        <v>318</v>
      </c>
      <c r="D146" s="50">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75">
      <c r="A147" s="40" t="s">
        <v>302</v>
      </c>
      <c r="B147" s="40" t="s">
        <v>4</v>
      </c>
      <c r="C147" s="49" t="s">
        <v>319</v>
      </c>
      <c r="D147" s="50">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49" t="s">
        <v>320</v>
      </c>
      <c r="D148" s="50">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49" t="s">
        <v>321</v>
      </c>
      <c r="D149" s="50">
        <v>149</v>
      </c>
      <c r="E149" s="16" t="str">
        <f t="shared" si="5"/>
        <v>Provider_Composite+Other_First_Nm</v>
      </c>
      <c r="F149" s="39"/>
      <c r="G149" s="25" t="s">
        <v>784</v>
      </c>
      <c r="H149" s="8" t="s">
        <v>564</v>
      </c>
      <c r="I149" s="6" t="s">
        <v>6</v>
      </c>
      <c r="J149" s="6" t="s">
        <v>457</v>
      </c>
      <c r="K149" s="6" t="s">
        <v>244</v>
      </c>
      <c r="L149" s="6">
        <v>60</v>
      </c>
    </row>
    <row r="150" spans="1:66" ht="24.75" customHeight="1" x14ac:dyDescent="0.7">
      <c r="A150" s="40" t="s">
        <v>302</v>
      </c>
      <c r="B150" s="40" t="s">
        <v>4</v>
      </c>
      <c r="C150" s="49" t="s">
        <v>322</v>
      </c>
      <c r="D150" s="50">
        <v>150</v>
      </c>
      <c r="E150" s="16" t="str">
        <f t="shared" si="5"/>
        <v>Provider_Composite+Other_Last_Nm</v>
      </c>
      <c r="F150" s="39"/>
      <c r="G150" s="25" t="s">
        <v>784</v>
      </c>
      <c r="H150" s="8" t="s">
        <v>564</v>
      </c>
      <c r="I150" s="6" t="s">
        <v>6</v>
      </c>
      <c r="J150" s="6" t="s">
        <v>458</v>
      </c>
      <c r="K150" s="6" t="s">
        <v>244</v>
      </c>
      <c r="L150" s="6">
        <v>60</v>
      </c>
    </row>
    <row r="151" spans="1:66" ht="24.75" customHeight="1" x14ac:dyDescent="0.7">
      <c r="A151" s="40" t="s">
        <v>302</v>
      </c>
      <c r="B151" s="40" t="s">
        <v>4</v>
      </c>
      <c r="C151" s="49" t="s">
        <v>323</v>
      </c>
      <c r="D151" s="50">
        <v>151</v>
      </c>
      <c r="E151" s="16" t="str">
        <f t="shared" si="5"/>
        <v>Provider_Composite+Other_Middle_Initial</v>
      </c>
      <c r="F151" s="39"/>
      <c r="G151" s="25" t="s">
        <v>784</v>
      </c>
      <c r="H151" s="8" t="s">
        <v>564</v>
      </c>
      <c r="I151" s="6" t="s">
        <v>6</v>
      </c>
      <c r="J151" s="6" t="s">
        <v>459</v>
      </c>
      <c r="K151" s="6" t="s">
        <v>244</v>
      </c>
      <c r="L151" s="6">
        <v>1</v>
      </c>
    </row>
    <row r="152" spans="1:66" ht="24.75" customHeight="1" x14ac:dyDescent="0.7">
      <c r="A152" s="40" t="s">
        <v>302</v>
      </c>
      <c r="B152" s="40" t="s">
        <v>4</v>
      </c>
      <c r="C152" s="49" t="s">
        <v>324</v>
      </c>
      <c r="D152" s="50">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49" t="s">
        <v>325</v>
      </c>
      <c r="D153" s="50">
        <v>153</v>
      </c>
      <c r="E153" s="16" t="str">
        <f t="shared" si="5"/>
        <v>Provider_Composite+Other_Nm_Prefix</v>
      </c>
      <c r="F153" s="39"/>
      <c r="G153" s="25" t="s">
        <v>784</v>
      </c>
      <c r="H153" s="8" t="s">
        <v>7</v>
      </c>
      <c r="I153" s="6" t="s">
        <v>6</v>
      </c>
      <c r="J153" s="6" t="s">
        <v>461</v>
      </c>
      <c r="K153" s="6" t="s">
        <v>244</v>
      </c>
      <c r="L153" s="6">
        <v>15</v>
      </c>
    </row>
    <row r="154" spans="1:66" ht="24.75" customHeight="1" x14ac:dyDescent="0.7">
      <c r="A154" s="40" t="s">
        <v>302</v>
      </c>
      <c r="B154" s="40" t="s">
        <v>4</v>
      </c>
      <c r="C154" s="49" t="s">
        <v>326</v>
      </c>
      <c r="D154" s="50">
        <v>154</v>
      </c>
      <c r="E154" s="16" t="str">
        <f t="shared" si="5"/>
        <v>Provider_Composite+Other_Nm_Suffix</v>
      </c>
      <c r="F154" s="39"/>
      <c r="G154" s="25" t="s">
        <v>784</v>
      </c>
      <c r="H154" s="8" t="s">
        <v>7</v>
      </c>
      <c r="I154" s="6" t="s">
        <v>6</v>
      </c>
      <c r="J154" s="6" t="s">
        <v>462</v>
      </c>
      <c r="K154" s="6" t="s">
        <v>244</v>
      </c>
      <c r="L154" s="6">
        <v>15</v>
      </c>
    </row>
    <row r="155" spans="1:66" ht="57.65" customHeight="1" x14ac:dyDescent="0.7">
      <c r="A155" s="40" t="s">
        <v>302</v>
      </c>
      <c r="B155" s="40" t="s">
        <v>4</v>
      </c>
      <c r="C155" s="49" t="s">
        <v>327</v>
      </c>
      <c r="D155" s="50">
        <v>155</v>
      </c>
      <c r="E155" s="16" t="str">
        <f t="shared" si="5"/>
        <v>Provider_Composite+Phone_Number</v>
      </c>
      <c r="F155" s="39"/>
      <c r="G155" s="25"/>
      <c r="H155" s="8" t="s">
        <v>5</v>
      </c>
      <c r="I155" s="6" t="s">
        <v>6</v>
      </c>
      <c r="J155" s="22" t="s">
        <v>533</v>
      </c>
      <c r="K155" s="6" t="s">
        <v>244</v>
      </c>
      <c r="L155" s="6">
        <v>15</v>
      </c>
    </row>
    <row r="156" spans="1:66" ht="24.75" customHeight="1" x14ac:dyDescent="0.7">
      <c r="A156" s="40" t="s">
        <v>302</v>
      </c>
      <c r="B156" s="40" t="s">
        <v>4</v>
      </c>
      <c r="C156" s="49" t="s">
        <v>328</v>
      </c>
      <c r="D156" s="50">
        <v>156</v>
      </c>
      <c r="E156" s="16" t="str">
        <f t="shared" si="5"/>
        <v>Provider_Composite+Primary_Address_ID</v>
      </c>
      <c r="F156" s="39"/>
      <c r="G156" s="25" t="s">
        <v>784</v>
      </c>
      <c r="H156" s="8" t="s">
        <v>564</v>
      </c>
      <c r="I156" s="6" t="s">
        <v>6</v>
      </c>
      <c r="J156" s="6" t="s">
        <v>463</v>
      </c>
      <c r="K156" s="6" t="s">
        <v>245</v>
      </c>
      <c r="L156" s="6">
        <v>19</v>
      </c>
    </row>
    <row r="157" spans="1:66" ht="24.75" customHeight="1" x14ac:dyDescent="0.7">
      <c r="A157" s="40" t="s">
        <v>302</v>
      </c>
      <c r="B157" s="40" t="s">
        <v>4</v>
      </c>
      <c r="C157" s="49" t="s">
        <v>9</v>
      </c>
      <c r="D157" s="50">
        <v>157</v>
      </c>
      <c r="E157" s="16" t="str">
        <f t="shared" si="5"/>
        <v>Provider_Composite+Provider_DEA_No</v>
      </c>
      <c r="F157" s="39"/>
      <c r="G157" s="25" t="s">
        <v>784</v>
      </c>
      <c r="H157" s="8" t="s">
        <v>564</v>
      </c>
      <c r="I157" s="6" t="s">
        <v>6</v>
      </c>
      <c r="J157" s="6" t="s">
        <v>439</v>
      </c>
      <c r="K157" s="6" t="s">
        <v>244</v>
      </c>
      <c r="L157" s="6">
        <v>12</v>
      </c>
    </row>
    <row r="158" spans="1:66" ht="24.75" customHeight="1" x14ac:dyDescent="0.7">
      <c r="A158" s="40" t="s">
        <v>302</v>
      </c>
      <c r="B158" s="40" t="s">
        <v>4</v>
      </c>
      <c r="C158" s="49" t="s">
        <v>329</v>
      </c>
      <c r="D158" s="50">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49" t="s">
        <v>10</v>
      </c>
      <c r="D159" s="50">
        <v>159</v>
      </c>
      <c r="E159" s="16" t="str">
        <f t="shared" si="5"/>
        <v>Provider_Composite+Provider_First_Nm</v>
      </c>
      <c r="F159" s="39"/>
      <c r="G159" s="25" t="s">
        <v>784</v>
      </c>
      <c r="H159" s="8" t="s">
        <v>564</v>
      </c>
      <c r="I159" s="6" t="s">
        <v>6</v>
      </c>
      <c r="J159" s="6" t="s">
        <v>465</v>
      </c>
      <c r="K159" s="6" t="s">
        <v>244</v>
      </c>
      <c r="L159" s="6">
        <v>60</v>
      </c>
    </row>
    <row r="160" spans="1:66" ht="24.75" customHeight="1" x14ac:dyDescent="0.7">
      <c r="A160" s="40" t="s">
        <v>302</v>
      </c>
      <c r="B160" s="40" t="s">
        <v>4</v>
      </c>
      <c r="C160" s="49" t="s">
        <v>12</v>
      </c>
      <c r="D160" s="50">
        <v>160</v>
      </c>
      <c r="E160" s="16" t="str">
        <f t="shared" si="5"/>
        <v>Provider_Composite+Provider_Last_Nm</v>
      </c>
      <c r="F160" s="39"/>
      <c r="G160" s="25" t="s">
        <v>784</v>
      </c>
      <c r="H160" s="8" t="s">
        <v>564</v>
      </c>
      <c r="I160" s="6" t="s">
        <v>6</v>
      </c>
      <c r="J160" s="6" t="s">
        <v>466</v>
      </c>
      <c r="K160" s="6" t="s">
        <v>244</v>
      </c>
      <c r="L160" s="6">
        <v>60</v>
      </c>
    </row>
    <row r="161" spans="1:12" ht="24.75" customHeight="1" x14ac:dyDescent="0.7">
      <c r="A161" s="40" t="s">
        <v>302</v>
      </c>
      <c r="B161" s="40" t="s">
        <v>4</v>
      </c>
      <c r="C161" s="49" t="s">
        <v>330</v>
      </c>
      <c r="D161" s="50">
        <v>161</v>
      </c>
      <c r="E161" s="16" t="str">
        <f t="shared" si="5"/>
        <v>Provider_Composite+Provider_Middle_Initial</v>
      </c>
      <c r="F161" s="39"/>
      <c r="G161" s="25" t="s">
        <v>784</v>
      </c>
      <c r="H161" s="8" t="s">
        <v>564</v>
      </c>
      <c r="I161" s="6" t="s">
        <v>6</v>
      </c>
      <c r="J161" s="6" t="s">
        <v>467</v>
      </c>
      <c r="K161" s="6" t="s">
        <v>244</v>
      </c>
      <c r="L161" s="6">
        <v>1</v>
      </c>
    </row>
    <row r="162" spans="1:12" ht="24.75" customHeight="1" x14ac:dyDescent="0.7">
      <c r="A162" s="40" t="s">
        <v>302</v>
      </c>
      <c r="B162" s="40" t="s">
        <v>4</v>
      </c>
      <c r="C162" s="49" t="s">
        <v>13</v>
      </c>
      <c r="D162" s="50">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49" t="s">
        <v>331</v>
      </c>
      <c r="D163" s="50">
        <v>163</v>
      </c>
      <c r="E163" s="16" t="str">
        <f t="shared" si="5"/>
        <v>Provider_Composite+Provider_Nm</v>
      </c>
      <c r="F163" s="39"/>
      <c r="G163" s="25" t="s">
        <v>784</v>
      </c>
      <c r="H163" s="8" t="s">
        <v>564</v>
      </c>
      <c r="I163" s="6" t="s">
        <v>6</v>
      </c>
      <c r="J163" s="6" t="s">
        <v>468</v>
      </c>
      <c r="K163" s="6" t="s">
        <v>244</v>
      </c>
      <c r="L163" s="6">
        <v>100</v>
      </c>
    </row>
    <row r="164" spans="1:12" ht="24.75" customHeight="1" x14ac:dyDescent="0.7">
      <c r="A164" s="40" t="s">
        <v>302</v>
      </c>
      <c r="B164" s="40" t="s">
        <v>4</v>
      </c>
      <c r="C164" s="49" t="s">
        <v>332</v>
      </c>
      <c r="D164" s="50">
        <v>164</v>
      </c>
      <c r="E164" s="16" t="str">
        <f t="shared" si="5"/>
        <v>Provider_Composite+Provider_Nm_Prefix</v>
      </c>
      <c r="F164" s="39"/>
      <c r="G164" s="25" t="s">
        <v>784</v>
      </c>
      <c r="H164" s="8" t="s">
        <v>7</v>
      </c>
      <c r="I164" s="6" t="s">
        <v>6</v>
      </c>
      <c r="J164" s="6" t="s">
        <v>469</v>
      </c>
      <c r="K164" s="6" t="s">
        <v>255</v>
      </c>
      <c r="L164" s="6">
        <v>15</v>
      </c>
    </row>
    <row r="165" spans="1:12" ht="24.75" customHeight="1" x14ac:dyDescent="0.7">
      <c r="A165" s="40" t="s">
        <v>302</v>
      </c>
      <c r="B165" s="40" t="s">
        <v>4</v>
      </c>
      <c r="C165" s="49" t="s">
        <v>333</v>
      </c>
      <c r="D165" s="50">
        <v>165</v>
      </c>
      <c r="E165" s="16" t="str">
        <f t="shared" si="5"/>
        <v>Provider_Composite+Provider_Nm_Suffix</v>
      </c>
      <c r="F165" s="39"/>
      <c r="G165" s="25" t="s">
        <v>784</v>
      </c>
      <c r="H165" s="8" t="s">
        <v>7</v>
      </c>
      <c r="I165" s="6" t="s">
        <v>6</v>
      </c>
      <c r="J165" s="6" t="s">
        <v>470</v>
      </c>
      <c r="K165" s="6" t="s">
        <v>255</v>
      </c>
      <c r="L165" s="6">
        <v>15</v>
      </c>
    </row>
    <row r="166" spans="1:12" ht="24.75" customHeight="1" x14ac:dyDescent="0.7">
      <c r="A166" s="40" t="s">
        <v>302</v>
      </c>
      <c r="B166" s="40" t="s">
        <v>4</v>
      </c>
      <c r="C166" s="49" t="s">
        <v>334</v>
      </c>
      <c r="D166" s="50">
        <v>166</v>
      </c>
      <c r="E166" s="16" t="str">
        <f t="shared" si="5"/>
        <v>Provider_Composite+Provider_Type</v>
      </c>
      <c r="F166" s="39"/>
      <c r="G166" s="25" t="s">
        <v>784</v>
      </c>
      <c r="H166" s="8" t="s">
        <v>7</v>
      </c>
      <c r="I166" s="6" t="s">
        <v>6</v>
      </c>
      <c r="J166" s="6" t="s">
        <v>471</v>
      </c>
      <c r="K166" s="6" t="s">
        <v>244</v>
      </c>
      <c r="L166" s="6">
        <v>3</v>
      </c>
    </row>
    <row r="167" spans="1:12" ht="43" customHeight="1" x14ac:dyDescent="0.7">
      <c r="A167" s="40" t="s">
        <v>302</v>
      </c>
      <c r="B167" s="40" t="s">
        <v>4</v>
      </c>
      <c r="C167" s="49" t="s">
        <v>335</v>
      </c>
      <c r="D167" s="50">
        <v>167</v>
      </c>
      <c r="E167" s="16" t="str">
        <f t="shared" si="5"/>
        <v>Provider_Composite+Taxonomy_Cd_1</v>
      </c>
      <c r="F167" s="39"/>
      <c r="G167" s="25" t="s">
        <v>784</v>
      </c>
      <c r="H167" s="8" t="s">
        <v>7</v>
      </c>
      <c r="I167" s="6" t="s">
        <v>6</v>
      </c>
      <c r="J167" s="22" t="s">
        <v>702</v>
      </c>
      <c r="K167" s="6" t="s">
        <v>244</v>
      </c>
      <c r="L167" s="6">
        <v>12</v>
      </c>
    </row>
    <row r="168" spans="1:12" ht="51" customHeight="1" x14ac:dyDescent="0.7">
      <c r="A168" s="40" t="s">
        <v>302</v>
      </c>
      <c r="B168" s="40" t="s">
        <v>4</v>
      </c>
      <c r="C168" s="49" t="s">
        <v>336</v>
      </c>
      <c r="D168" s="50">
        <v>168</v>
      </c>
      <c r="E168" s="16" t="str">
        <f t="shared" si="5"/>
        <v>Provider_Composite+Taxonomy_Cd_2</v>
      </c>
      <c r="F168" s="39"/>
      <c r="G168" s="25" t="s">
        <v>784</v>
      </c>
      <c r="H168" s="8" t="s">
        <v>7</v>
      </c>
      <c r="I168" s="6" t="s">
        <v>6</v>
      </c>
      <c r="J168" s="22" t="s">
        <v>703</v>
      </c>
      <c r="K168" s="6" t="s">
        <v>244</v>
      </c>
      <c r="L168" s="6">
        <v>12</v>
      </c>
    </row>
    <row r="169" spans="1:12" ht="36.65" customHeight="1" x14ac:dyDescent="0.7">
      <c r="A169" s="40" t="s">
        <v>302</v>
      </c>
      <c r="B169" s="40" t="s">
        <v>4</v>
      </c>
      <c r="C169" s="49" t="s">
        <v>337</v>
      </c>
      <c r="D169" s="50">
        <v>169</v>
      </c>
      <c r="E169" s="16" t="str">
        <f t="shared" ref="E169:E184" si="6">A169&amp;"+"&amp;C169</f>
        <v>Provider_Composite+Taxonomy_Cd_3</v>
      </c>
      <c r="F169" s="39"/>
      <c r="G169" s="25" t="s">
        <v>784</v>
      </c>
      <c r="H169" s="8" t="s">
        <v>7</v>
      </c>
      <c r="I169" s="6" t="s">
        <v>6</v>
      </c>
      <c r="J169" s="22" t="s">
        <v>704</v>
      </c>
      <c r="K169" s="6" t="s">
        <v>244</v>
      </c>
      <c r="L169" s="6">
        <v>12</v>
      </c>
    </row>
    <row r="170" spans="1:12" ht="54.65" customHeight="1" x14ac:dyDescent="0.7">
      <c r="A170" s="40" t="s">
        <v>302</v>
      </c>
      <c r="B170" s="40" t="s">
        <v>4</v>
      </c>
      <c r="C170" s="49" t="s">
        <v>338</v>
      </c>
      <c r="D170" s="50">
        <v>170</v>
      </c>
      <c r="E170" s="16" t="str">
        <f t="shared" si="6"/>
        <v>Provider_Composite+Taxonomy_Cd_4</v>
      </c>
      <c r="F170" s="39"/>
      <c r="G170" s="25" t="s">
        <v>784</v>
      </c>
      <c r="H170" s="8" t="s">
        <v>7</v>
      </c>
      <c r="I170" s="6" t="s">
        <v>6</v>
      </c>
      <c r="J170" s="22" t="s">
        <v>705</v>
      </c>
      <c r="K170" s="6" t="s">
        <v>244</v>
      </c>
      <c r="L170" s="6">
        <v>12</v>
      </c>
    </row>
    <row r="171" spans="1:12" ht="48" customHeight="1" x14ac:dyDescent="0.7">
      <c r="A171" s="40" t="s">
        <v>302</v>
      </c>
      <c r="B171" s="40" t="s">
        <v>4</v>
      </c>
      <c r="C171" s="49" t="s">
        <v>339</v>
      </c>
      <c r="D171" s="50">
        <v>171</v>
      </c>
      <c r="E171" s="16" t="str">
        <f t="shared" si="6"/>
        <v>Provider_Composite+Taxonomy_Cd_5</v>
      </c>
      <c r="F171" s="39"/>
      <c r="G171" s="25" t="s">
        <v>784</v>
      </c>
      <c r="H171" s="8" t="s">
        <v>7</v>
      </c>
      <c r="I171" s="6" t="s">
        <v>6</v>
      </c>
      <c r="J171" s="22" t="s">
        <v>706</v>
      </c>
      <c r="K171" s="6" t="s">
        <v>244</v>
      </c>
      <c r="L171" s="6">
        <v>12</v>
      </c>
    </row>
    <row r="172" spans="1:12" customFormat="1" ht="24.75" customHeight="1" x14ac:dyDescent="0.7">
      <c r="A172" s="40" t="s">
        <v>340</v>
      </c>
      <c r="B172" s="40" t="s">
        <v>11</v>
      </c>
      <c r="C172" s="49" t="s">
        <v>341</v>
      </c>
      <c r="D172" s="50">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49" t="s">
        <v>342</v>
      </c>
      <c r="D173" s="50">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7">
      <c r="A174" s="40" t="s">
        <v>340</v>
      </c>
      <c r="B174" s="40" t="s">
        <v>15</v>
      </c>
      <c r="C174" s="49" t="s">
        <v>343</v>
      </c>
      <c r="D174" s="50">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49" t="s">
        <v>344</v>
      </c>
      <c r="D175" s="50">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7">
      <c r="A176" s="40" t="s">
        <v>340</v>
      </c>
      <c r="B176" s="40" t="s">
        <v>15</v>
      </c>
      <c r="C176" s="49" t="s">
        <v>345</v>
      </c>
      <c r="D176" s="50">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49" t="s">
        <v>346</v>
      </c>
      <c r="D177" s="50">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49" t="s">
        <v>347</v>
      </c>
      <c r="D178" s="50">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49" t="s">
        <v>348</v>
      </c>
      <c r="D179" s="50">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49" t="s">
        <v>349</v>
      </c>
      <c r="D180" s="50">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0">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0">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49" t="s">
        <v>341</v>
      </c>
      <c r="D183" s="50">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49" t="s">
        <v>301</v>
      </c>
      <c r="D184" s="50">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49.5" customHeight="1" x14ac:dyDescent="0.7">
      <c r="A185" s="40" t="s">
        <v>209</v>
      </c>
      <c r="B185" s="40" t="s">
        <v>11</v>
      </c>
      <c r="C185" s="49" t="s">
        <v>74</v>
      </c>
      <c r="D185" s="50">
        <v>185</v>
      </c>
      <c r="E185" s="16" t="str">
        <f t="shared" ref="E185:E231" si="7">A185&amp;"+"&amp;C185</f>
        <v>Member_Eligibility+Member_ID</v>
      </c>
      <c r="F185" s="39" t="str">
        <f t="array" ref="F185">IF(AND($G$185:$G$218=""),"","X")</f>
        <v>X</v>
      </c>
      <c r="G185" s="25" t="s">
        <v>784</v>
      </c>
      <c r="H185" s="8" t="s">
        <v>7</v>
      </c>
      <c r="I185" s="6" t="s">
        <v>120</v>
      </c>
      <c r="J185" s="22" t="s">
        <v>551</v>
      </c>
      <c r="K185" s="6" t="s">
        <v>245</v>
      </c>
      <c r="L185" s="6">
        <v>19</v>
      </c>
    </row>
    <row r="186" spans="1:12" ht="24.75" customHeight="1" x14ac:dyDescent="0.7">
      <c r="A186" s="40" t="s">
        <v>209</v>
      </c>
      <c r="B186" s="40" t="s">
        <v>16</v>
      </c>
      <c r="C186" s="49" t="s">
        <v>229</v>
      </c>
      <c r="D186" s="50">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49" t="s">
        <v>146</v>
      </c>
      <c r="D187" s="50">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49" t="s">
        <v>148</v>
      </c>
      <c r="D188" s="50">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49" t="s">
        <v>149</v>
      </c>
      <c r="D189" s="50">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49" t="s">
        <v>153</v>
      </c>
      <c r="D190" s="50">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49" t="s">
        <v>230</v>
      </c>
      <c r="D191" s="50">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49" t="s">
        <v>231</v>
      </c>
      <c r="D192" s="50">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49" t="s">
        <v>254</v>
      </c>
      <c r="D193" s="50">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49" t="s">
        <v>710</v>
      </c>
      <c r="D194" s="50">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49" t="s">
        <v>711</v>
      </c>
      <c r="D195" s="50">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49" t="s">
        <v>712</v>
      </c>
      <c r="D196" s="50">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49" t="s">
        <v>713</v>
      </c>
      <c r="D197" s="50">
        <v>197</v>
      </c>
      <c r="E197" s="16" t="str">
        <f>A197&amp;"+"&amp;C197</f>
        <v>Member_Eligibility+Plan_Term_Dt_Year</v>
      </c>
      <c r="F197" s="39"/>
      <c r="G197" s="25"/>
      <c r="H197" s="8" t="s">
        <v>7</v>
      </c>
      <c r="I197" s="6" t="s">
        <v>715</v>
      </c>
      <c r="J197" s="6" t="s">
        <v>724</v>
      </c>
      <c r="K197" s="6" t="s">
        <v>245</v>
      </c>
      <c r="L197" s="6">
        <v>19</v>
      </c>
    </row>
    <row r="198" spans="1:66" ht="58" customHeight="1" x14ac:dyDescent="0.7">
      <c r="A198" s="40" t="s">
        <v>209</v>
      </c>
      <c r="B198" s="40" t="s">
        <v>15</v>
      </c>
      <c r="C198" s="49" t="s">
        <v>708</v>
      </c>
      <c r="D198" s="50">
        <v>198</v>
      </c>
      <c r="E198" s="16" t="str">
        <f>A198&amp;"+"&amp;C198</f>
        <v>Member_Eligibility+Employer_ZIP_Code</v>
      </c>
      <c r="F198" s="39"/>
      <c r="G198" s="25"/>
      <c r="H198" s="8" t="s">
        <v>7</v>
      </c>
      <c r="I198" s="6" t="s">
        <v>717</v>
      </c>
      <c r="J198" s="22" t="s">
        <v>719</v>
      </c>
      <c r="K198" s="6" t="s">
        <v>244</v>
      </c>
      <c r="L198" s="6">
        <v>9</v>
      </c>
    </row>
    <row r="199" spans="1:66" s="27" customFormat="1" ht="24.75" customHeight="1" x14ac:dyDescent="0.7">
      <c r="A199" s="40" t="s">
        <v>209</v>
      </c>
      <c r="B199" s="40" t="s">
        <v>4</v>
      </c>
      <c r="C199" s="49" t="s">
        <v>140</v>
      </c>
      <c r="D199" s="50">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49" t="s">
        <v>142</v>
      </c>
      <c r="D200" s="50">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49" t="s">
        <v>144</v>
      </c>
      <c r="D201" s="50">
        <v>201</v>
      </c>
      <c r="E201" s="16" t="str">
        <f t="shared" si="7"/>
        <v>Member_Eligibility+Dental_Coverage_Flag</v>
      </c>
      <c r="F201" s="39"/>
      <c r="G201" s="25" t="s">
        <v>784</v>
      </c>
      <c r="H201" s="8" t="s">
        <v>7</v>
      </c>
      <c r="I201" s="6" t="s">
        <v>145</v>
      </c>
      <c r="J201" s="6" t="s">
        <v>281</v>
      </c>
      <c r="K201" s="6" t="s">
        <v>244</v>
      </c>
      <c r="L201" s="6">
        <v>1</v>
      </c>
    </row>
    <row r="202" spans="1:66" ht="24.75" customHeight="1" x14ac:dyDescent="0.7">
      <c r="A202" s="40" t="s">
        <v>209</v>
      </c>
      <c r="B202" s="40" t="s">
        <v>4</v>
      </c>
      <c r="C202" s="49" t="s">
        <v>64</v>
      </c>
      <c r="D202" s="50">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49" t="s">
        <v>66</v>
      </c>
      <c r="D203" s="50">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49" t="s">
        <v>69</v>
      </c>
      <c r="D204" s="50">
        <v>204</v>
      </c>
      <c r="E204" s="16" t="str">
        <f t="shared" si="7"/>
        <v>Member_Eligibility+Line_of_Business_Cd</v>
      </c>
      <c r="F204" s="39"/>
      <c r="G204" s="25" t="s">
        <v>784</v>
      </c>
      <c r="H204" s="8" t="s">
        <v>7</v>
      </c>
      <c r="I204" s="6"/>
      <c r="J204" s="6" t="s">
        <v>409</v>
      </c>
      <c r="K204" s="6" t="s">
        <v>245</v>
      </c>
      <c r="L204" s="6">
        <v>19</v>
      </c>
    </row>
    <row r="205" spans="1:66" ht="132.65" customHeight="1" x14ac:dyDescent="0.7">
      <c r="A205" s="40" t="s">
        <v>209</v>
      </c>
      <c r="B205" s="40" t="s">
        <v>4</v>
      </c>
      <c r="C205" s="49" t="s">
        <v>151</v>
      </c>
      <c r="D205" s="50">
        <v>205</v>
      </c>
      <c r="E205" s="16" t="str">
        <f t="shared" si="7"/>
        <v>Member_Eligibility+Market_Category_Cd</v>
      </c>
      <c r="F205" s="39"/>
      <c r="G205" s="25" t="s">
        <v>784</v>
      </c>
      <c r="H205" s="8" t="s">
        <v>7</v>
      </c>
      <c r="I205" s="6" t="s">
        <v>152</v>
      </c>
      <c r="J205" s="22" t="s">
        <v>282</v>
      </c>
      <c r="K205" s="6" t="s">
        <v>244</v>
      </c>
      <c r="L205" s="6">
        <v>4</v>
      </c>
    </row>
    <row r="206" spans="1:66" ht="24.75" customHeight="1" x14ac:dyDescent="0.7">
      <c r="A206" s="40" t="s">
        <v>209</v>
      </c>
      <c r="B206" s="40" t="s">
        <v>4</v>
      </c>
      <c r="C206" s="49" t="s">
        <v>351</v>
      </c>
      <c r="D206" s="50">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49" t="s">
        <v>154</v>
      </c>
      <c r="D207" s="50">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49" t="s">
        <v>156</v>
      </c>
      <c r="D208" s="50">
        <v>208</v>
      </c>
      <c r="E208" s="16" t="str">
        <f t="shared" si="7"/>
        <v>Member_Eligibility+Primary_Insurance_Ind</v>
      </c>
      <c r="F208" s="39"/>
      <c r="G208" s="25" t="s">
        <v>784</v>
      </c>
      <c r="H208" s="8" t="s">
        <v>7</v>
      </c>
      <c r="I208" s="6" t="s">
        <v>157</v>
      </c>
      <c r="J208" s="6" t="s">
        <v>579</v>
      </c>
      <c r="K208" s="6" t="s">
        <v>244</v>
      </c>
      <c r="L208" s="6">
        <v>1</v>
      </c>
    </row>
    <row r="209" spans="1:66" ht="54" customHeight="1" x14ac:dyDescent="0.7">
      <c r="A209" s="40" t="s">
        <v>209</v>
      </c>
      <c r="B209" s="40" t="s">
        <v>4</v>
      </c>
      <c r="C209" s="49" t="s">
        <v>707</v>
      </c>
      <c r="D209" s="50">
        <v>209</v>
      </c>
      <c r="E209" s="16" t="str">
        <f t="shared" si="7"/>
        <v>Member_Eligibility+Employer_Tax_ID</v>
      </c>
      <c r="F209" s="39"/>
      <c r="G209" s="25" t="s">
        <v>784</v>
      </c>
      <c r="H209" s="8" t="s">
        <v>564</v>
      </c>
      <c r="I209" s="6" t="s">
        <v>716</v>
      </c>
      <c r="J209" s="22" t="s">
        <v>718</v>
      </c>
      <c r="K209" s="6" t="s">
        <v>245</v>
      </c>
      <c r="L209" s="6">
        <v>19</v>
      </c>
    </row>
    <row r="210" spans="1:66" ht="61.5" customHeight="1" x14ac:dyDescent="0.7">
      <c r="A210" s="40" t="s">
        <v>209</v>
      </c>
      <c r="B210" s="40" t="s">
        <v>4</v>
      </c>
      <c r="C210" s="49" t="s">
        <v>709</v>
      </c>
      <c r="D210" s="50">
        <v>210</v>
      </c>
      <c r="E210" s="16" t="str">
        <f t="shared" si="7"/>
        <v>Member_Eligibility+ERISA_Ind</v>
      </c>
      <c r="F210" s="39"/>
      <c r="G210" s="25" t="s">
        <v>784</v>
      </c>
      <c r="H210" s="8" t="s">
        <v>7</v>
      </c>
      <c r="I210" s="6" t="s">
        <v>714</v>
      </c>
      <c r="J210" s="22" t="s">
        <v>720</v>
      </c>
      <c r="K210" s="6" t="s">
        <v>255</v>
      </c>
      <c r="L210" s="6">
        <v>1</v>
      </c>
    </row>
    <row r="211" spans="1:66" ht="55" customHeight="1" x14ac:dyDescent="0.7">
      <c r="A211" s="40" t="s">
        <v>209</v>
      </c>
      <c r="B211" s="40" t="s">
        <v>4</v>
      </c>
      <c r="C211" s="49" t="s">
        <v>552</v>
      </c>
      <c r="D211" s="50">
        <v>211</v>
      </c>
      <c r="E211" s="16" t="str">
        <f t="shared" si="7"/>
        <v>Member_Eligibility+Exchange_Offering</v>
      </c>
      <c r="F211" s="39"/>
      <c r="G211" s="25" t="s">
        <v>784</v>
      </c>
      <c r="H211" s="8" t="s">
        <v>7</v>
      </c>
      <c r="I211" s="6"/>
      <c r="J211" s="22" t="s">
        <v>571</v>
      </c>
      <c r="K211" s="6" t="s">
        <v>244</v>
      </c>
      <c r="L211" s="6">
        <v>2</v>
      </c>
    </row>
    <row r="212" spans="1:66" ht="24.75" customHeight="1" x14ac:dyDescent="0.7">
      <c r="A212" s="40" t="s">
        <v>209</v>
      </c>
      <c r="B212" s="40" t="s">
        <v>4</v>
      </c>
      <c r="C212" s="49" t="s">
        <v>556</v>
      </c>
      <c r="D212" s="50">
        <v>212</v>
      </c>
      <c r="E212" s="16" t="str">
        <f t="shared" si="7"/>
        <v>Member_Eligibility+Grandfather_Status</v>
      </c>
      <c r="F212" s="39"/>
      <c r="G212" s="25" t="s">
        <v>784</v>
      </c>
      <c r="H212" s="8" t="s">
        <v>7</v>
      </c>
      <c r="I212" s="6"/>
      <c r="J212" s="6" t="s">
        <v>574</v>
      </c>
      <c r="K212" s="6" t="s">
        <v>244</v>
      </c>
      <c r="L212" s="6">
        <v>1</v>
      </c>
    </row>
    <row r="213" spans="1:66" ht="24.75" customHeight="1" x14ac:dyDescent="0.7">
      <c r="A213" s="40" t="s">
        <v>209</v>
      </c>
      <c r="B213" s="40" t="s">
        <v>4</v>
      </c>
      <c r="C213" s="49" t="s">
        <v>553</v>
      </c>
      <c r="D213" s="50">
        <v>213</v>
      </c>
      <c r="E213" s="16" t="str">
        <f t="shared" si="7"/>
        <v>Member_Eligibility+Group_Size</v>
      </c>
      <c r="F213" s="39"/>
      <c r="G213" s="25" t="s">
        <v>784</v>
      </c>
      <c r="H213" s="8" t="s">
        <v>7</v>
      </c>
      <c r="I213" s="6"/>
      <c r="J213" s="6" t="s">
        <v>575</v>
      </c>
      <c r="K213" s="6" t="s">
        <v>244</v>
      </c>
      <c r="L213" s="6">
        <v>2</v>
      </c>
    </row>
    <row r="214" spans="1:66" ht="61" customHeight="1" x14ac:dyDescent="0.7">
      <c r="A214" s="40" t="s">
        <v>209</v>
      </c>
      <c r="B214" s="40" t="s">
        <v>4</v>
      </c>
      <c r="C214" s="49" t="s">
        <v>767</v>
      </c>
      <c r="D214" s="50">
        <v>214</v>
      </c>
      <c r="E214" s="16" t="str">
        <f t="shared" si="7"/>
        <v>Member_Eligibility+High_Deductible_Health_Savings_Account_Plan</v>
      </c>
      <c r="F214" s="39"/>
      <c r="G214" s="25" t="s">
        <v>784</v>
      </c>
      <c r="H214" s="8" t="s">
        <v>7</v>
      </c>
      <c r="I214" s="6"/>
      <c r="J214" s="22" t="s">
        <v>566</v>
      </c>
      <c r="K214" s="6" t="s">
        <v>244</v>
      </c>
      <c r="L214" s="6">
        <v>1</v>
      </c>
    </row>
    <row r="215" spans="1:66" ht="24.75" customHeight="1" x14ac:dyDescent="0.7">
      <c r="A215" s="40" t="s">
        <v>209</v>
      </c>
      <c r="B215" s="40" t="s">
        <v>4</v>
      </c>
      <c r="C215" s="49" t="s">
        <v>555</v>
      </c>
      <c r="D215" s="50">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49" t="s">
        <v>565</v>
      </c>
      <c r="D216" s="50">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49" t="s">
        <v>580</v>
      </c>
      <c r="D217" s="50">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49" t="s">
        <v>554</v>
      </c>
      <c r="D218" s="50">
        <v>218</v>
      </c>
      <c r="E218" s="16" t="str">
        <f t="shared" si="7"/>
        <v>Member_Eligibility+Acturarial_Value</v>
      </c>
      <c r="F218" s="39"/>
      <c r="G218" s="25" t="s">
        <v>784</v>
      </c>
      <c r="H218" s="8" t="s">
        <v>7</v>
      </c>
      <c r="I218" s="6"/>
      <c r="J218" s="6" t="s">
        <v>589</v>
      </c>
      <c r="K218" s="6" t="s">
        <v>246</v>
      </c>
      <c r="L218" s="6">
        <v>18</v>
      </c>
    </row>
    <row r="219" spans="1:66" ht="64.5" customHeight="1" x14ac:dyDescent="0.7">
      <c r="A219" s="40" t="s">
        <v>106</v>
      </c>
      <c r="B219" s="40" t="s">
        <v>11</v>
      </c>
      <c r="C219" s="49" t="s">
        <v>74</v>
      </c>
      <c r="D219" s="50">
        <v>219</v>
      </c>
      <c r="E219" s="16" t="str">
        <f t="shared" si="7"/>
        <v>Member+Member_ID</v>
      </c>
      <c r="F219" s="39" t="str">
        <f t="array" ref="F219">IF(AND($G$219:$G$225="",$G$227:$G$241="",G6="",G71="",G185="",G266="",G306="",G342="",G387=""),"","X")</f>
        <v>X</v>
      </c>
      <c r="G219" s="25" t="s">
        <v>784</v>
      </c>
      <c r="H219" s="8" t="s">
        <v>7</v>
      </c>
      <c r="I219" s="6" t="s">
        <v>120</v>
      </c>
      <c r="J219" s="22" t="s">
        <v>551</v>
      </c>
      <c r="K219" s="6" t="s">
        <v>245</v>
      </c>
      <c r="L219" s="6">
        <v>19</v>
      </c>
    </row>
    <row r="220" spans="1:66" s="27" customFormat="1" ht="24.75" customHeight="1" x14ac:dyDescent="0.7">
      <c r="A220" s="40" t="s">
        <v>106</v>
      </c>
      <c r="B220" s="40" t="s">
        <v>16</v>
      </c>
      <c r="C220" s="49" t="s">
        <v>117</v>
      </c>
      <c r="D220" s="50">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49" t="s">
        <v>226</v>
      </c>
      <c r="D221" s="50">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49" t="s">
        <v>227</v>
      </c>
      <c r="D222" s="50">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49" t="s">
        <v>228</v>
      </c>
      <c r="D223" s="50">
        <v>223</v>
      </c>
      <c r="E223" s="16" t="str">
        <f t="shared" si="7"/>
        <v>Member+Member_DOB_Year</v>
      </c>
      <c r="F223" s="39"/>
      <c r="G223" s="25"/>
      <c r="H223" s="8" t="s">
        <v>7</v>
      </c>
      <c r="I223" s="6" t="s">
        <v>239</v>
      </c>
      <c r="J223" s="6" t="s">
        <v>492</v>
      </c>
      <c r="K223" s="6" t="s">
        <v>245</v>
      </c>
      <c r="L223" s="6">
        <v>19</v>
      </c>
    </row>
    <row r="224" spans="1:66" ht="24.75" customHeight="1" x14ac:dyDescent="0.7">
      <c r="A224" s="40" t="s">
        <v>106</v>
      </c>
      <c r="B224" s="40" t="s">
        <v>15</v>
      </c>
      <c r="C224" s="49" t="s">
        <v>115</v>
      </c>
      <c r="D224" s="50">
        <v>224</v>
      </c>
      <c r="E224" s="16" t="str">
        <f t="shared" si="7"/>
        <v>Member+Member_City_Nm</v>
      </c>
      <c r="F224" s="39"/>
      <c r="G224" s="25" t="s">
        <v>784</v>
      </c>
      <c r="H224" s="8" t="s">
        <v>5</v>
      </c>
      <c r="I224" s="6" t="s">
        <v>116</v>
      </c>
      <c r="J224" s="6" t="s">
        <v>274</v>
      </c>
      <c r="K224" s="6" t="s">
        <v>244</v>
      </c>
      <c r="L224" s="6">
        <v>60</v>
      </c>
    </row>
    <row r="225" spans="1:66" ht="24.75" customHeight="1" x14ac:dyDescent="0.7">
      <c r="A225" s="40" t="s">
        <v>106</v>
      </c>
      <c r="B225" s="40" t="s">
        <v>15</v>
      </c>
      <c r="C225" s="49" t="s">
        <v>121</v>
      </c>
      <c r="D225" s="50">
        <v>225</v>
      </c>
      <c r="E225" s="16" t="str">
        <f t="shared" si="7"/>
        <v>Member+Member_State_Cd</v>
      </c>
      <c r="F225" s="39"/>
      <c r="G225" s="25"/>
      <c r="H225" s="8" t="s">
        <v>7</v>
      </c>
      <c r="I225" s="6" t="s">
        <v>122</v>
      </c>
      <c r="J225" s="6" t="s">
        <v>273</v>
      </c>
      <c r="K225" s="6" t="s">
        <v>244</v>
      </c>
      <c r="L225" s="6">
        <v>2</v>
      </c>
    </row>
    <row r="226" spans="1:66" ht="24.75" customHeight="1" x14ac:dyDescent="0.7">
      <c r="A226" s="40" t="s">
        <v>106</v>
      </c>
      <c r="B226" s="40" t="s">
        <v>15</v>
      </c>
      <c r="C226" s="49" t="s">
        <v>751</v>
      </c>
      <c r="D226" s="50">
        <v>226</v>
      </c>
      <c r="E226" s="16" t="str">
        <f t="shared" si="7"/>
        <v>Member+Member_Street_Address_Cd</v>
      </c>
      <c r="F226" s="39"/>
      <c r="G226" s="25"/>
      <c r="H226" s="8" t="s">
        <v>114</v>
      </c>
      <c r="I226" s="6" t="s">
        <v>123</v>
      </c>
      <c r="J226" s="6" t="s">
        <v>275</v>
      </c>
      <c r="K226" s="6" t="s">
        <v>245</v>
      </c>
      <c r="L226" s="6">
        <v>19</v>
      </c>
    </row>
    <row r="227" spans="1:66" ht="24.75" customHeight="1" x14ac:dyDescent="0.7">
      <c r="A227" s="40" t="s">
        <v>106</v>
      </c>
      <c r="B227" s="40" t="s">
        <v>15</v>
      </c>
      <c r="C227" s="49" t="s">
        <v>126</v>
      </c>
      <c r="D227" s="50">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49" t="s">
        <v>790</v>
      </c>
      <c r="D228" s="50"/>
      <c r="E228" s="16" t="str">
        <f t="shared" si="7"/>
        <v>Member+Member_County</v>
      </c>
      <c r="F228" s="39"/>
      <c r="G228" s="25" t="s">
        <v>784</v>
      </c>
      <c r="H228" s="8" t="s">
        <v>5</v>
      </c>
      <c r="I228" s="6"/>
      <c r="J228" s="6"/>
      <c r="K228" s="6"/>
      <c r="L228" s="6"/>
    </row>
    <row r="229" spans="1:66" ht="24.75" customHeight="1" x14ac:dyDescent="0.7">
      <c r="A229" s="40" t="s">
        <v>106</v>
      </c>
      <c r="B229" s="40" t="s">
        <v>15</v>
      </c>
      <c r="C229" s="49" t="s">
        <v>128</v>
      </c>
      <c r="D229" s="50">
        <v>228</v>
      </c>
      <c r="E229" s="16" t="str">
        <f t="shared" si="7"/>
        <v>Member+Member_Zip_Cd_3_Digit</v>
      </c>
      <c r="F229" s="39"/>
      <c r="G229" s="25"/>
      <c r="H229" s="8" t="s">
        <v>7</v>
      </c>
      <c r="I229" s="6" t="s">
        <v>127</v>
      </c>
      <c r="J229" s="6" t="s">
        <v>493</v>
      </c>
      <c r="K229" s="6" t="s">
        <v>244</v>
      </c>
      <c r="L229" s="6">
        <v>11</v>
      </c>
    </row>
    <row r="230" spans="1:66" ht="24.75" customHeight="1" x14ac:dyDescent="0.7">
      <c r="A230" s="40" t="s">
        <v>106</v>
      </c>
      <c r="B230" s="40" t="s">
        <v>15</v>
      </c>
      <c r="C230" s="6" t="s">
        <v>567</v>
      </c>
      <c r="D230" s="50">
        <v>229</v>
      </c>
      <c r="E230" s="16" t="str">
        <f t="shared" si="7"/>
        <v>Member+Member_HSR</v>
      </c>
      <c r="F230" s="39"/>
      <c r="G230" s="25" t="s">
        <v>784</v>
      </c>
      <c r="H230" s="8" t="s">
        <v>7</v>
      </c>
      <c r="I230" s="6"/>
      <c r="J230" s="6" t="s">
        <v>584</v>
      </c>
      <c r="K230" s="6" t="s">
        <v>245</v>
      </c>
      <c r="L230" s="6">
        <v>19</v>
      </c>
    </row>
    <row r="231" spans="1:66" ht="24.75" customHeight="1" x14ac:dyDescent="0.7">
      <c r="A231" s="40" t="s">
        <v>106</v>
      </c>
      <c r="B231" s="40" t="s">
        <v>15</v>
      </c>
      <c r="C231" s="6" t="s">
        <v>773</v>
      </c>
      <c r="D231" s="50">
        <v>230</v>
      </c>
      <c r="E231" s="16" t="str">
        <f t="shared" si="7"/>
        <v>Member+Member_URF</v>
      </c>
      <c r="F231" s="39"/>
      <c r="G231" s="25" t="s">
        <v>784</v>
      </c>
      <c r="H231" s="8" t="s">
        <v>7</v>
      </c>
      <c r="I231" s="6"/>
      <c r="J231" s="6" t="s">
        <v>583</v>
      </c>
      <c r="K231" s="6" t="s">
        <v>244</v>
      </c>
      <c r="L231" s="6">
        <v>8</v>
      </c>
    </row>
    <row r="232" spans="1:66" ht="140.15" customHeight="1" x14ac:dyDescent="0.7">
      <c r="A232" s="40" t="s">
        <v>106</v>
      </c>
      <c r="B232" s="40" t="s">
        <v>4</v>
      </c>
      <c r="C232" s="49" t="s">
        <v>107</v>
      </c>
      <c r="D232" s="50">
        <v>231</v>
      </c>
      <c r="E232" s="16" t="str">
        <f t="shared" ref="E232:E260" si="8">A232&amp;"+"&amp;C232</f>
        <v>Member+Ethnicity_1_Cd</v>
      </c>
      <c r="F232" s="39"/>
      <c r="G232" s="25" t="s">
        <v>784</v>
      </c>
      <c r="H232" s="8" t="s">
        <v>7</v>
      </c>
      <c r="I232" s="6" t="s">
        <v>108</v>
      </c>
      <c r="J232" s="22" t="s">
        <v>277</v>
      </c>
      <c r="K232" s="6" t="s">
        <v>244</v>
      </c>
      <c r="L232" s="6">
        <v>6</v>
      </c>
    </row>
    <row r="233" spans="1:66" ht="24.75" customHeight="1" x14ac:dyDescent="0.7">
      <c r="A233" s="40" t="s">
        <v>106</v>
      </c>
      <c r="B233" s="40" t="s">
        <v>4</v>
      </c>
      <c r="C233" s="49" t="s">
        <v>109</v>
      </c>
      <c r="D233" s="50">
        <v>232</v>
      </c>
      <c r="E233" s="16" t="str">
        <f t="shared" si="8"/>
        <v>Member+Ethnicity_2_Cd</v>
      </c>
      <c r="F233" s="39"/>
      <c r="G233" s="25" t="s">
        <v>784</v>
      </c>
      <c r="H233" s="8" t="s">
        <v>7</v>
      </c>
      <c r="I233" s="6" t="s">
        <v>110</v>
      </c>
      <c r="J233" s="6" t="s">
        <v>111</v>
      </c>
      <c r="K233" s="6" t="s">
        <v>244</v>
      </c>
      <c r="L233" s="6">
        <v>6</v>
      </c>
    </row>
    <row r="234" spans="1:66" s="30" customFormat="1" ht="24.75" customHeight="1" x14ac:dyDescent="0.7">
      <c r="A234" s="40" t="s">
        <v>106</v>
      </c>
      <c r="B234" s="40" t="s">
        <v>4</v>
      </c>
      <c r="C234" s="49" t="s">
        <v>112</v>
      </c>
      <c r="D234" s="50">
        <v>233</v>
      </c>
      <c r="E234" s="16" t="str">
        <f t="shared" si="8"/>
        <v>Member+Hispanic_Ind</v>
      </c>
      <c r="F234" s="39"/>
      <c r="G234" s="25" t="s">
        <v>784</v>
      </c>
      <c r="H234" s="8" t="s">
        <v>7</v>
      </c>
      <c r="I234" s="6" t="s">
        <v>113</v>
      </c>
      <c r="J234" s="6" t="s">
        <v>576</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s="30" customFormat="1" ht="24.75" customHeight="1" x14ac:dyDescent="0.7">
      <c r="A235" s="40" t="s">
        <v>106</v>
      </c>
      <c r="B235" s="40" t="s">
        <v>4</v>
      </c>
      <c r="C235" s="49" t="s">
        <v>118</v>
      </c>
      <c r="D235" s="50">
        <v>234</v>
      </c>
      <c r="E235" s="16" t="str">
        <f t="shared" si="8"/>
        <v>Member+Member_Gender_Cd</v>
      </c>
      <c r="F235" s="39"/>
      <c r="G235" s="25" t="s">
        <v>784</v>
      </c>
      <c r="H235" s="8" t="s">
        <v>7</v>
      </c>
      <c r="I235" s="6" t="s">
        <v>119</v>
      </c>
      <c r="J235" s="6" t="s">
        <v>572</v>
      </c>
      <c r="K235" s="6" t="s">
        <v>244</v>
      </c>
      <c r="L235" s="6">
        <v>1</v>
      </c>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B235" s="29"/>
      <c r="BC235" s="29"/>
      <c r="BD235" s="29"/>
      <c r="BE235" s="29"/>
      <c r="BF235" s="29"/>
      <c r="BG235" s="29"/>
      <c r="BH235" s="29"/>
      <c r="BI235" s="29"/>
      <c r="BJ235" s="29"/>
      <c r="BK235" s="29"/>
      <c r="BL235" s="29"/>
      <c r="BM235" s="29"/>
      <c r="BN235" s="29"/>
    </row>
    <row r="236" spans="1:66" ht="24.75" customHeight="1" x14ac:dyDescent="0.7">
      <c r="A236" s="40" t="s">
        <v>106</v>
      </c>
      <c r="B236" s="40" t="s">
        <v>4</v>
      </c>
      <c r="C236" s="49" t="s">
        <v>124</v>
      </c>
      <c r="D236" s="50">
        <v>235</v>
      </c>
      <c r="E236" s="16" t="str">
        <f t="shared" si="8"/>
        <v>Member+Member_Subscriber_Rlp_Cd</v>
      </c>
      <c r="F236" s="39"/>
      <c r="G236" s="25" t="s">
        <v>784</v>
      </c>
      <c r="H236" s="8" t="s">
        <v>7</v>
      </c>
      <c r="I236" s="6" t="s">
        <v>125</v>
      </c>
      <c r="J236" s="6" t="s">
        <v>278</v>
      </c>
      <c r="K236" s="6" t="s">
        <v>244</v>
      </c>
      <c r="L236" s="6">
        <v>2</v>
      </c>
    </row>
    <row r="237" spans="1:66" ht="24.75" customHeight="1" x14ac:dyDescent="0.7">
      <c r="A237" s="40" t="s">
        <v>106</v>
      </c>
      <c r="B237" s="40" t="s">
        <v>4</v>
      </c>
      <c r="C237" s="49" t="s">
        <v>129</v>
      </c>
      <c r="D237" s="50">
        <v>236</v>
      </c>
      <c r="E237" s="16" t="str">
        <f t="shared" si="8"/>
        <v>Member+Other_Ethnicity</v>
      </c>
      <c r="F237" s="39"/>
      <c r="G237" s="25" t="s">
        <v>784</v>
      </c>
      <c r="H237" s="8" t="s">
        <v>7</v>
      </c>
      <c r="I237" s="6" t="s">
        <v>130</v>
      </c>
      <c r="J237" s="6" t="s">
        <v>131</v>
      </c>
      <c r="K237" s="6" t="s">
        <v>244</v>
      </c>
      <c r="L237" s="6">
        <v>20</v>
      </c>
    </row>
    <row r="238" spans="1:66" ht="24.75" customHeight="1" x14ac:dyDescent="0.7">
      <c r="A238" s="40" t="s">
        <v>106</v>
      </c>
      <c r="B238" s="40" t="s">
        <v>4</v>
      </c>
      <c r="C238" s="49" t="s">
        <v>132</v>
      </c>
      <c r="D238" s="50">
        <v>237</v>
      </c>
      <c r="E238" s="16" t="str">
        <f t="shared" si="8"/>
        <v>Member+Other_Race</v>
      </c>
      <c r="F238" s="39"/>
      <c r="G238" s="25" t="s">
        <v>784</v>
      </c>
      <c r="H238" s="8" t="s">
        <v>7</v>
      </c>
      <c r="I238" s="6" t="s">
        <v>133</v>
      </c>
      <c r="J238" s="6" t="s">
        <v>279</v>
      </c>
      <c r="K238" s="6" t="s">
        <v>244</v>
      </c>
      <c r="L238" s="6">
        <v>15</v>
      </c>
    </row>
    <row r="239" spans="1:66" ht="24.75" customHeight="1" x14ac:dyDescent="0.7">
      <c r="A239" s="40" t="s">
        <v>106</v>
      </c>
      <c r="B239" s="40" t="s">
        <v>4</v>
      </c>
      <c r="C239" s="6" t="s">
        <v>8</v>
      </c>
      <c r="D239" s="50">
        <v>238</v>
      </c>
      <c r="E239" s="16" t="str">
        <f t="shared" si="8"/>
        <v>Member+Payer_Cd</v>
      </c>
      <c r="F239" s="39"/>
      <c r="G239" s="25" t="s">
        <v>784</v>
      </c>
      <c r="H239" s="8" t="s">
        <v>564</v>
      </c>
      <c r="I239" s="6" t="s">
        <v>134</v>
      </c>
      <c r="J239" s="6" t="s">
        <v>414</v>
      </c>
      <c r="K239" s="6" t="s">
        <v>244</v>
      </c>
      <c r="L239" s="6">
        <v>8</v>
      </c>
    </row>
    <row r="240" spans="1:66" ht="24.75" customHeight="1" x14ac:dyDescent="0.7">
      <c r="A240" s="40" t="s">
        <v>106</v>
      </c>
      <c r="B240" s="40" t="s">
        <v>4</v>
      </c>
      <c r="C240" s="49" t="s">
        <v>135</v>
      </c>
      <c r="D240" s="50">
        <v>239</v>
      </c>
      <c r="E240" s="16" t="str">
        <f t="shared" si="8"/>
        <v>Member+Race_1_Cd</v>
      </c>
      <c r="F240" s="39"/>
      <c r="G240" s="25"/>
      <c r="H240" s="8" t="s">
        <v>7</v>
      </c>
      <c r="I240" s="6" t="s">
        <v>136</v>
      </c>
      <c r="J240" s="22" t="s">
        <v>280</v>
      </c>
      <c r="K240" s="6" t="s">
        <v>244</v>
      </c>
      <c r="L240" s="6">
        <v>6</v>
      </c>
    </row>
    <row r="241" spans="1:12" ht="24.75" customHeight="1" x14ac:dyDescent="0.7">
      <c r="A241" s="40" t="s">
        <v>106</v>
      </c>
      <c r="B241" s="40" t="s">
        <v>4</v>
      </c>
      <c r="C241" s="49" t="s">
        <v>137</v>
      </c>
      <c r="D241" s="50">
        <v>240</v>
      </c>
      <c r="E241" s="16" t="str">
        <f t="shared" si="8"/>
        <v>Member+Race_2_Cd</v>
      </c>
      <c r="F241" s="39"/>
      <c r="G241" s="25"/>
      <c r="H241" s="8" t="s">
        <v>7</v>
      </c>
      <c r="I241" s="6" t="s">
        <v>138</v>
      </c>
      <c r="J241" s="6" t="s">
        <v>139</v>
      </c>
      <c r="K241" s="6" t="s">
        <v>244</v>
      </c>
      <c r="L241" s="6">
        <v>6</v>
      </c>
    </row>
    <row r="242" spans="1:12" ht="67.5" customHeight="1" x14ac:dyDescent="0.7">
      <c r="A242" s="40" t="s">
        <v>353</v>
      </c>
      <c r="B242" s="40" t="s">
        <v>11</v>
      </c>
      <c r="C242" s="49" t="s">
        <v>72</v>
      </c>
      <c r="D242" s="50">
        <v>241</v>
      </c>
      <c r="E242" s="16" t="str">
        <f t="shared" ref="E242:E251" si="9">A242&amp;"+"&amp;C242</f>
        <v>Member_Composite+Member_Composite_ID</v>
      </c>
      <c r="F242" s="39" t="str">
        <f t="array" ref="F242">IF(AND($G$242:$G$260="",G5="",G70="",G261="",G265="",G305="",G341="",G386=""),"","X")</f>
        <v>X</v>
      </c>
      <c r="G242" s="25" t="s">
        <v>784</v>
      </c>
      <c r="H242" s="8" t="s">
        <v>7</v>
      </c>
      <c r="I242" s="6" t="s">
        <v>6</v>
      </c>
      <c r="J242" s="22" t="s">
        <v>550</v>
      </c>
      <c r="K242" s="6" t="s">
        <v>245</v>
      </c>
      <c r="L242" s="6">
        <v>19</v>
      </c>
    </row>
    <row r="243" spans="1:12" ht="24.75" customHeight="1" x14ac:dyDescent="0.7">
      <c r="A243" s="40" t="s">
        <v>353</v>
      </c>
      <c r="B243" s="40" t="s">
        <v>16</v>
      </c>
      <c r="C243" s="49" t="s">
        <v>117</v>
      </c>
      <c r="D243" s="50">
        <v>242</v>
      </c>
      <c r="E243" s="16" t="str">
        <f t="shared" si="9"/>
        <v>Member_Composite+Member_DOB</v>
      </c>
      <c r="F243" s="39"/>
      <c r="G243" s="25"/>
      <c r="H243" s="8" t="s">
        <v>5</v>
      </c>
      <c r="I243" s="6"/>
      <c r="J243" s="6" t="s">
        <v>489</v>
      </c>
      <c r="K243" s="6" t="s">
        <v>16</v>
      </c>
      <c r="L243" s="6">
        <v>10</v>
      </c>
    </row>
    <row r="244" spans="1:12" ht="24.75" customHeight="1" x14ac:dyDescent="0.7">
      <c r="A244" s="40" t="s">
        <v>353</v>
      </c>
      <c r="B244" s="40" t="s">
        <v>16</v>
      </c>
      <c r="C244" s="49" t="s">
        <v>226</v>
      </c>
      <c r="D244" s="50">
        <v>243</v>
      </c>
      <c r="E244" s="16" t="str">
        <f t="shared" si="9"/>
        <v>Member_Composite+Member_DOB_Day</v>
      </c>
      <c r="F244" s="39"/>
      <c r="G244" s="25"/>
      <c r="H244" s="8" t="s">
        <v>5</v>
      </c>
      <c r="I244" s="6" t="s">
        <v>6</v>
      </c>
      <c r="J244" s="6" t="s">
        <v>490</v>
      </c>
      <c r="K244" s="6" t="s">
        <v>245</v>
      </c>
      <c r="L244" s="6">
        <v>19</v>
      </c>
    </row>
    <row r="245" spans="1:12" ht="24.75" customHeight="1" x14ac:dyDescent="0.7">
      <c r="A245" s="40" t="s">
        <v>353</v>
      </c>
      <c r="B245" s="40" t="s">
        <v>16</v>
      </c>
      <c r="C245" s="49" t="s">
        <v>227</v>
      </c>
      <c r="D245" s="50">
        <v>244</v>
      </c>
      <c r="E245" s="16" t="str">
        <f t="shared" si="9"/>
        <v>Member_Composite+Member_DOB_Month</v>
      </c>
      <c r="F245" s="39"/>
      <c r="G245" s="25"/>
      <c r="H245" s="8" t="s">
        <v>5</v>
      </c>
      <c r="I245" s="6" t="s">
        <v>6</v>
      </c>
      <c r="J245" s="6" t="s">
        <v>491</v>
      </c>
      <c r="K245" s="6" t="s">
        <v>245</v>
      </c>
      <c r="L245" s="6">
        <v>19</v>
      </c>
    </row>
    <row r="246" spans="1:12" ht="24.75" customHeight="1" x14ac:dyDescent="0.7">
      <c r="A246" s="40" t="s">
        <v>353</v>
      </c>
      <c r="B246" s="40" t="s">
        <v>16</v>
      </c>
      <c r="C246" s="49" t="s">
        <v>228</v>
      </c>
      <c r="D246" s="50">
        <v>245</v>
      </c>
      <c r="E246" s="16" t="str">
        <f t="shared" si="9"/>
        <v>Member_Composite+Member_DOB_Year</v>
      </c>
      <c r="F246" s="39"/>
      <c r="G246" s="25"/>
      <c r="H246" s="8" t="s">
        <v>7</v>
      </c>
      <c r="I246" s="6" t="s">
        <v>6</v>
      </c>
      <c r="J246" s="6" t="s">
        <v>492</v>
      </c>
      <c r="K246" s="6" t="s">
        <v>245</v>
      </c>
      <c r="L246" s="6">
        <v>19</v>
      </c>
    </row>
    <row r="247" spans="1:12" ht="24.75" customHeight="1" x14ac:dyDescent="0.7">
      <c r="A247" s="40" t="s">
        <v>353</v>
      </c>
      <c r="B247" s="40" t="s">
        <v>15</v>
      </c>
      <c r="C247" s="49" t="s">
        <v>121</v>
      </c>
      <c r="D247" s="50">
        <v>246</v>
      </c>
      <c r="E247" s="16" t="str">
        <f t="shared" si="9"/>
        <v>Member_Composite+Member_State_Cd</v>
      </c>
      <c r="F247" s="39"/>
      <c r="G247" s="25" t="s">
        <v>784</v>
      </c>
      <c r="H247" s="8" t="s">
        <v>7</v>
      </c>
      <c r="I247" s="6" t="s">
        <v>122</v>
      </c>
      <c r="J247" s="6" t="s">
        <v>273</v>
      </c>
      <c r="K247" s="6" t="s">
        <v>244</v>
      </c>
      <c r="L247" s="6">
        <v>2</v>
      </c>
    </row>
    <row r="248" spans="1:12" ht="24.75" customHeight="1" x14ac:dyDescent="0.7">
      <c r="A248" s="40" t="s">
        <v>353</v>
      </c>
      <c r="B248" s="40" t="s">
        <v>15</v>
      </c>
      <c r="C248" s="49" t="s">
        <v>126</v>
      </c>
      <c r="D248" s="50">
        <v>247</v>
      </c>
      <c r="E248" s="16" t="str">
        <f t="shared" si="9"/>
        <v>Member_Composite+Member_Zip_Cd</v>
      </c>
      <c r="F248" s="39"/>
      <c r="G248" s="25" t="s">
        <v>784</v>
      </c>
      <c r="H248" s="8" t="s">
        <v>5</v>
      </c>
      <c r="I248" s="6" t="s">
        <v>127</v>
      </c>
      <c r="J248" s="6" t="s">
        <v>276</v>
      </c>
      <c r="K248" s="6" t="s">
        <v>244</v>
      </c>
      <c r="L248" s="6">
        <v>11</v>
      </c>
    </row>
    <row r="249" spans="1:12" ht="24.75" customHeight="1" x14ac:dyDescent="0.7">
      <c r="A249" s="40" t="s">
        <v>353</v>
      </c>
      <c r="B249" s="40" t="s">
        <v>15</v>
      </c>
      <c r="C249" s="49" t="s">
        <v>128</v>
      </c>
      <c r="D249" s="50">
        <v>248</v>
      </c>
      <c r="E249" s="16" t="str">
        <f t="shared" si="9"/>
        <v>Member_Composite+Member_Zip_Cd_3_Digit</v>
      </c>
      <c r="F249" s="39"/>
      <c r="G249" s="25"/>
      <c r="H249" s="8" t="s">
        <v>7</v>
      </c>
      <c r="I249" s="6" t="s">
        <v>6</v>
      </c>
      <c r="J249" s="6" t="s">
        <v>493</v>
      </c>
      <c r="K249" s="6" t="s">
        <v>244</v>
      </c>
      <c r="L249" s="6">
        <v>11</v>
      </c>
    </row>
    <row r="250" spans="1:12" ht="24.75" customHeight="1" x14ac:dyDescent="0.7">
      <c r="A250" s="40" t="s">
        <v>353</v>
      </c>
      <c r="B250" s="40" t="s">
        <v>15</v>
      </c>
      <c r="C250" s="6" t="s">
        <v>567</v>
      </c>
      <c r="D250" s="50">
        <v>249</v>
      </c>
      <c r="E250" s="16" t="str">
        <f t="shared" si="9"/>
        <v>Member_Composite+Member_HSR</v>
      </c>
      <c r="F250" s="39"/>
      <c r="G250" s="25" t="s">
        <v>784</v>
      </c>
      <c r="H250" s="8" t="s">
        <v>7</v>
      </c>
      <c r="I250" s="6"/>
      <c r="J250" s="6" t="s">
        <v>584</v>
      </c>
      <c r="K250" s="6" t="s">
        <v>245</v>
      </c>
      <c r="L250" s="6">
        <v>19</v>
      </c>
    </row>
    <row r="251" spans="1:12" ht="24.75" customHeight="1" x14ac:dyDescent="0.7">
      <c r="A251" s="40" t="s">
        <v>353</v>
      </c>
      <c r="B251" s="40" t="s">
        <v>15</v>
      </c>
      <c r="C251" s="6" t="s">
        <v>773</v>
      </c>
      <c r="D251" s="50">
        <v>250</v>
      </c>
      <c r="E251" s="16" t="str">
        <f t="shared" si="9"/>
        <v>Member_Composite+Member_URF</v>
      </c>
      <c r="F251" s="39"/>
      <c r="G251" s="25" t="s">
        <v>784</v>
      </c>
      <c r="H251" s="8" t="s">
        <v>7</v>
      </c>
      <c r="I251" s="6"/>
      <c r="J251" s="6" t="s">
        <v>583</v>
      </c>
      <c r="K251" s="6" t="s">
        <v>244</v>
      </c>
      <c r="L251" s="6">
        <v>8</v>
      </c>
    </row>
    <row r="252" spans="1:12" ht="83.5" customHeight="1" x14ac:dyDescent="0.7">
      <c r="A252" s="40" t="s">
        <v>353</v>
      </c>
      <c r="B252" s="40" t="s">
        <v>4</v>
      </c>
      <c r="C252" s="49" t="s">
        <v>107</v>
      </c>
      <c r="D252" s="50">
        <v>251</v>
      </c>
      <c r="E252" s="16" t="str">
        <f t="shared" si="8"/>
        <v>Member_Composite+Ethnicity_1_Cd</v>
      </c>
      <c r="F252" s="39"/>
      <c r="G252" s="25" t="s">
        <v>784</v>
      </c>
      <c r="H252" s="8" t="s">
        <v>7</v>
      </c>
      <c r="I252" s="6" t="s">
        <v>108</v>
      </c>
      <c r="J252" s="22" t="s">
        <v>277</v>
      </c>
      <c r="K252" s="6" t="s">
        <v>244</v>
      </c>
      <c r="L252" s="6">
        <v>6</v>
      </c>
    </row>
    <row r="253" spans="1:12" ht="24.75" customHeight="1" x14ac:dyDescent="0.7">
      <c r="A253" s="40" t="s">
        <v>353</v>
      </c>
      <c r="B253" s="40" t="s">
        <v>4</v>
      </c>
      <c r="C253" s="49" t="s">
        <v>109</v>
      </c>
      <c r="D253" s="50">
        <v>252</v>
      </c>
      <c r="E253" s="16" t="str">
        <f t="shared" si="8"/>
        <v>Member_Composite+Ethnicity_2_Cd</v>
      </c>
      <c r="F253" s="39"/>
      <c r="G253" s="25" t="s">
        <v>784</v>
      </c>
      <c r="H253" s="8" t="s">
        <v>7</v>
      </c>
      <c r="I253" s="6" t="s">
        <v>110</v>
      </c>
      <c r="J253" s="6" t="s">
        <v>111</v>
      </c>
      <c r="K253" s="6" t="s">
        <v>244</v>
      </c>
      <c r="L253" s="6">
        <v>6</v>
      </c>
    </row>
    <row r="254" spans="1:12" ht="24.75" customHeight="1" x14ac:dyDescent="0.7">
      <c r="A254" s="40" t="s">
        <v>353</v>
      </c>
      <c r="B254" s="40" t="s">
        <v>4</v>
      </c>
      <c r="C254" s="49" t="s">
        <v>112</v>
      </c>
      <c r="D254" s="50">
        <v>253</v>
      </c>
      <c r="E254" s="16" t="str">
        <f t="shared" si="8"/>
        <v>Member_Composite+Hispanic_Ind</v>
      </c>
      <c r="F254" s="39"/>
      <c r="G254" s="25" t="s">
        <v>784</v>
      </c>
      <c r="H254" s="8" t="s">
        <v>7</v>
      </c>
      <c r="I254" s="6" t="s">
        <v>113</v>
      </c>
      <c r="J254" s="6" t="s">
        <v>576</v>
      </c>
      <c r="K254" s="6" t="s">
        <v>244</v>
      </c>
      <c r="L254" s="6">
        <v>1</v>
      </c>
    </row>
    <row r="255" spans="1:12" ht="24.75" customHeight="1" x14ac:dyDescent="0.7">
      <c r="A255" s="40" t="s">
        <v>353</v>
      </c>
      <c r="B255" s="40" t="s">
        <v>4</v>
      </c>
      <c r="C255" s="49" t="s">
        <v>118</v>
      </c>
      <c r="D255" s="50">
        <v>254</v>
      </c>
      <c r="E255" s="16" t="str">
        <f t="shared" si="8"/>
        <v>Member_Composite+Member_Gender_Cd</v>
      </c>
      <c r="F255" s="39"/>
      <c r="G255" s="25" t="s">
        <v>784</v>
      </c>
      <c r="H255" s="8" t="s">
        <v>7</v>
      </c>
      <c r="I255" s="6" t="s">
        <v>119</v>
      </c>
      <c r="J255" s="6" t="s">
        <v>572</v>
      </c>
      <c r="K255" s="6" t="s">
        <v>244</v>
      </c>
      <c r="L255" s="6">
        <v>1</v>
      </c>
    </row>
    <row r="256" spans="1:12" ht="24.75" customHeight="1" x14ac:dyDescent="0.7">
      <c r="A256" s="40" t="s">
        <v>353</v>
      </c>
      <c r="B256" s="40" t="s">
        <v>4</v>
      </c>
      <c r="C256" s="49" t="s">
        <v>124</v>
      </c>
      <c r="D256" s="50">
        <v>255</v>
      </c>
      <c r="E256" s="16" t="str">
        <f t="shared" si="8"/>
        <v>Member_Composite+Member_Subscriber_Rlp_Cd</v>
      </c>
      <c r="F256" s="39"/>
      <c r="G256" s="25" t="s">
        <v>784</v>
      </c>
      <c r="H256" s="8" t="s">
        <v>7</v>
      </c>
      <c r="I256" s="6" t="s">
        <v>125</v>
      </c>
      <c r="J256" s="6" t="s">
        <v>278</v>
      </c>
      <c r="K256" s="6" t="s">
        <v>244</v>
      </c>
      <c r="L256" s="6">
        <v>2</v>
      </c>
    </row>
    <row r="257" spans="1:12" ht="24.75" customHeight="1" x14ac:dyDescent="0.7">
      <c r="A257" s="40" t="s">
        <v>353</v>
      </c>
      <c r="B257" s="40" t="s">
        <v>4</v>
      </c>
      <c r="C257" s="49" t="s">
        <v>129</v>
      </c>
      <c r="D257" s="50">
        <v>256</v>
      </c>
      <c r="E257" s="16" t="str">
        <f t="shared" si="8"/>
        <v>Member_Composite+Other_Ethnicity</v>
      </c>
      <c r="F257" s="39"/>
      <c r="G257" s="25" t="s">
        <v>784</v>
      </c>
      <c r="H257" s="8" t="s">
        <v>7</v>
      </c>
      <c r="I257" s="6" t="s">
        <v>130</v>
      </c>
      <c r="J257" s="6" t="s">
        <v>131</v>
      </c>
      <c r="K257" s="6" t="s">
        <v>244</v>
      </c>
      <c r="L257" s="6">
        <v>20</v>
      </c>
    </row>
    <row r="258" spans="1:12" ht="24.75" customHeight="1" x14ac:dyDescent="0.7">
      <c r="A258" s="40" t="s">
        <v>353</v>
      </c>
      <c r="B258" s="40" t="s">
        <v>4</v>
      </c>
      <c r="C258" s="49" t="s">
        <v>132</v>
      </c>
      <c r="D258" s="50">
        <v>257</v>
      </c>
      <c r="E258" s="16" t="str">
        <f t="shared" si="8"/>
        <v>Member_Composite+Other_Race</v>
      </c>
      <c r="F258" s="39"/>
      <c r="G258" s="25"/>
      <c r="H258" s="8" t="s">
        <v>7</v>
      </c>
      <c r="I258" s="6" t="s">
        <v>133</v>
      </c>
      <c r="J258" s="6" t="s">
        <v>279</v>
      </c>
      <c r="K258" s="6" t="s">
        <v>244</v>
      </c>
      <c r="L258" s="6">
        <v>15</v>
      </c>
    </row>
    <row r="259" spans="1:12" ht="116.5" customHeight="1" x14ac:dyDescent="0.7">
      <c r="A259" s="40" t="s">
        <v>353</v>
      </c>
      <c r="B259" s="40" t="s">
        <v>4</v>
      </c>
      <c r="C259" s="49" t="s">
        <v>135</v>
      </c>
      <c r="D259" s="50">
        <v>258</v>
      </c>
      <c r="E259" s="16" t="str">
        <f t="shared" si="8"/>
        <v>Member_Composite+Race_1_Cd</v>
      </c>
      <c r="F259" s="39"/>
      <c r="G259" s="25"/>
      <c r="H259" s="8" t="s">
        <v>7</v>
      </c>
      <c r="I259" s="6" t="s">
        <v>136</v>
      </c>
      <c r="J259" s="22" t="s">
        <v>280</v>
      </c>
      <c r="K259" s="6" t="s">
        <v>244</v>
      </c>
      <c r="L259" s="6">
        <v>6</v>
      </c>
    </row>
    <row r="260" spans="1:12" ht="24.75" customHeight="1" x14ac:dyDescent="0.7">
      <c r="A260" s="40" t="s">
        <v>353</v>
      </c>
      <c r="B260" s="40" t="s">
        <v>4</v>
      </c>
      <c r="C260" s="49" t="s">
        <v>137</v>
      </c>
      <c r="D260" s="50">
        <v>259</v>
      </c>
      <c r="E260" s="16" t="str">
        <f t="shared" si="8"/>
        <v>Member_Composite+Race_2_Cd</v>
      </c>
      <c r="F260" s="39"/>
      <c r="G260" s="25"/>
      <c r="H260" s="8" t="s">
        <v>7</v>
      </c>
      <c r="I260" s="6" t="s">
        <v>138</v>
      </c>
      <c r="J260" s="6" t="s">
        <v>139</v>
      </c>
      <c r="K260" s="6" t="s">
        <v>244</v>
      </c>
      <c r="L260" s="6">
        <v>6</v>
      </c>
    </row>
    <row r="261" spans="1:12" ht="51" customHeight="1" x14ac:dyDescent="0.7">
      <c r="A261" s="40" t="s">
        <v>354</v>
      </c>
      <c r="B261" s="40" t="s">
        <v>11</v>
      </c>
      <c r="C261" s="49" t="s">
        <v>72</v>
      </c>
      <c r="D261" s="50">
        <v>260</v>
      </c>
      <c r="E261" s="16" t="str">
        <f t="shared" ref="E261:E293" si="10">A261&amp;"+"&amp;C261</f>
        <v>Member_to_Member_Composite_Crosswalk+Member_Composite_ID</v>
      </c>
      <c r="F261" s="39" t="str">
        <f t="array" ref="F261">IF(AND($G$261:$G$263=""),"","X")</f>
        <v>X</v>
      </c>
      <c r="G261" s="25" t="s">
        <v>784</v>
      </c>
      <c r="H261" s="8" t="s">
        <v>7</v>
      </c>
      <c r="I261" s="6" t="s">
        <v>6</v>
      </c>
      <c r="J261" s="22" t="s">
        <v>550</v>
      </c>
      <c r="K261" s="6" t="s">
        <v>245</v>
      </c>
      <c r="L261" s="6">
        <v>19</v>
      </c>
    </row>
    <row r="262" spans="1:12" ht="52.5" customHeight="1" x14ac:dyDescent="0.7">
      <c r="A262" s="40" t="s">
        <v>354</v>
      </c>
      <c r="B262" s="40" t="s">
        <v>11</v>
      </c>
      <c r="C262" s="49" t="s">
        <v>74</v>
      </c>
      <c r="D262" s="50">
        <v>261</v>
      </c>
      <c r="E262" s="16" t="str">
        <f t="shared" si="10"/>
        <v>Member_to_Member_Composite_Crosswalk+Member_ID</v>
      </c>
      <c r="F262" s="39" t="str">
        <f t="array" ref="F262">IF(AND($G$261:$G$263=""),"","X")</f>
        <v>X</v>
      </c>
      <c r="G262" s="25" t="s">
        <v>784</v>
      </c>
      <c r="H262" s="8" t="s">
        <v>7</v>
      </c>
      <c r="I262" s="6" t="s">
        <v>120</v>
      </c>
      <c r="J262" s="22" t="s">
        <v>551</v>
      </c>
      <c r="K262" s="6" t="s">
        <v>245</v>
      </c>
      <c r="L262" s="6">
        <v>19</v>
      </c>
    </row>
    <row r="263" spans="1:12" ht="24.75" customHeight="1" x14ac:dyDescent="0.7">
      <c r="A263" s="40" t="s">
        <v>354</v>
      </c>
      <c r="B263" s="40" t="s">
        <v>16</v>
      </c>
      <c r="C263" s="49" t="s">
        <v>18</v>
      </c>
      <c r="D263" s="50">
        <v>262</v>
      </c>
      <c r="E263" s="16" t="str">
        <f t="shared" si="10"/>
        <v>Member_to_Member_Composite_Crosswalk+Effective_Date</v>
      </c>
      <c r="F263" s="39" t="str">
        <f t="array" ref="F263">IF(AND($G$261:$G$263=""),"","X")</f>
        <v>X</v>
      </c>
      <c r="G263" s="25" t="s">
        <v>784</v>
      </c>
      <c r="H263" s="8" t="s">
        <v>7</v>
      </c>
      <c r="I263" s="6" t="s">
        <v>6</v>
      </c>
      <c r="J263" s="6" t="s">
        <v>549</v>
      </c>
      <c r="K263" s="6" t="s">
        <v>16</v>
      </c>
      <c r="L263" s="6">
        <v>10</v>
      </c>
    </row>
    <row r="264" spans="1:12" ht="24.75" customHeight="1" x14ac:dyDescent="0.7">
      <c r="A264" s="40" t="s">
        <v>210</v>
      </c>
      <c r="B264" s="40" t="s">
        <v>11</v>
      </c>
      <c r="C264" s="49" t="s">
        <v>19</v>
      </c>
      <c r="D264" s="50">
        <v>263</v>
      </c>
      <c r="E264" s="16" t="str">
        <f t="shared" si="10"/>
        <v>Pharmacy_Claims_Header+Claim_ID</v>
      </c>
      <c r="F264" s="39" t="str">
        <f t="array" ref="F264">IF(AND($G$264:$G$303=""),"","X")</f>
        <v>X</v>
      </c>
      <c r="G264" s="25" t="s">
        <v>784</v>
      </c>
      <c r="H264" s="8" t="s">
        <v>7</v>
      </c>
      <c r="I264" s="6" t="s">
        <v>6</v>
      </c>
      <c r="J264" s="6" t="s">
        <v>494</v>
      </c>
      <c r="K264" s="6" t="s">
        <v>245</v>
      </c>
      <c r="L264" s="6">
        <v>19</v>
      </c>
    </row>
    <row r="265" spans="1:12" ht="58" customHeight="1" x14ac:dyDescent="0.7">
      <c r="A265" s="40" t="s">
        <v>210</v>
      </c>
      <c r="B265" s="40" t="s">
        <v>11</v>
      </c>
      <c r="C265" s="49" t="s">
        <v>72</v>
      </c>
      <c r="D265" s="50">
        <v>264</v>
      </c>
      <c r="E265" s="16" t="str">
        <f t="shared" si="10"/>
        <v>Pharmacy_Claims_Header+Member_Composite_ID</v>
      </c>
      <c r="F265" s="39" t="str">
        <f t="array" ref="F265">IF(AND($G$264:$G$303=""),"","X")</f>
        <v>X</v>
      </c>
      <c r="G265" s="25" t="s">
        <v>784</v>
      </c>
      <c r="H265" s="8" t="s">
        <v>7</v>
      </c>
      <c r="I265" s="6" t="s">
        <v>6</v>
      </c>
      <c r="J265" s="22" t="s">
        <v>550</v>
      </c>
      <c r="K265" s="6" t="s">
        <v>245</v>
      </c>
      <c r="L265" s="6">
        <v>19</v>
      </c>
    </row>
    <row r="266" spans="1:12" ht="51.65" customHeight="1" x14ac:dyDescent="0.7">
      <c r="A266" s="40" t="s">
        <v>210</v>
      </c>
      <c r="B266" s="40" t="s">
        <v>11</v>
      </c>
      <c r="C266" s="49" t="s">
        <v>74</v>
      </c>
      <c r="D266" s="50">
        <v>265</v>
      </c>
      <c r="E266" s="16" t="str">
        <f t="shared" si="10"/>
        <v>Pharmacy_Claims_Header+Member_ID</v>
      </c>
      <c r="F266" s="39" t="str">
        <f t="array" ref="F266">IF(AND($G$264:$G$303=""),"","X")</f>
        <v>X</v>
      </c>
      <c r="G266" s="25" t="s">
        <v>784</v>
      </c>
      <c r="H266" s="8" t="s">
        <v>7</v>
      </c>
      <c r="I266" s="6" t="s">
        <v>164</v>
      </c>
      <c r="J266" s="22" t="s">
        <v>551</v>
      </c>
      <c r="K266" s="6" t="s">
        <v>245</v>
      </c>
      <c r="L266" s="6">
        <v>19</v>
      </c>
    </row>
    <row r="267" spans="1:12" ht="24.75" customHeight="1" x14ac:dyDescent="0.7">
      <c r="A267" s="40" t="s">
        <v>210</v>
      </c>
      <c r="B267" s="40" t="s">
        <v>11</v>
      </c>
      <c r="C267" s="49" t="s">
        <v>733</v>
      </c>
      <c r="D267" s="50">
        <v>266</v>
      </c>
      <c r="E267" s="16" t="str">
        <f>A267&amp;"+"&amp;C267</f>
        <v>Pharmacy_Claims_Header+Prescribing_Provider_ID</v>
      </c>
      <c r="F267" s="39" t="str">
        <f t="array" ref="F267">IF(AND($G$264:$G$303=""),"","X")</f>
        <v>X</v>
      </c>
      <c r="G267" s="25" t="s">
        <v>784</v>
      </c>
      <c r="H267" s="8" t="s">
        <v>7</v>
      </c>
      <c r="I267" s="6"/>
      <c r="J267" s="6" t="s">
        <v>761</v>
      </c>
      <c r="K267" s="6" t="s">
        <v>245</v>
      </c>
      <c r="L267" s="6">
        <v>19</v>
      </c>
    </row>
    <row r="268" spans="1:12" ht="24.75" customHeight="1" x14ac:dyDescent="0.7">
      <c r="A268" s="40" t="s">
        <v>210</v>
      </c>
      <c r="B268" s="40" t="s">
        <v>16</v>
      </c>
      <c r="C268" s="49" t="s">
        <v>667</v>
      </c>
      <c r="D268" s="50">
        <v>267</v>
      </c>
      <c r="E268" s="16" t="str">
        <f t="shared" si="10"/>
        <v>Pharmacy_Claims_Header+Rx_Fill_Date_First</v>
      </c>
      <c r="F268" s="39"/>
      <c r="G268" s="25" t="s">
        <v>784</v>
      </c>
      <c r="H268" s="8" t="s">
        <v>5</v>
      </c>
      <c r="I268" s="6"/>
      <c r="J268" s="6" t="s">
        <v>495</v>
      </c>
      <c r="K268" s="6" t="s">
        <v>16</v>
      </c>
      <c r="L268" s="6">
        <v>10</v>
      </c>
    </row>
    <row r="269" spans="1:12" ht="24.75" customHeight="1" x14ac:dyDescent="0.7">
      <c r="A269" s="40" t="s">
        <v>210</v>
      </c>
      <c r="B269" s="40" t="s">
        <v>16</v>
      </c>
      <c r="C269" s="49" t="s">
        <v>668</v>
      </c>
      <c r="D269" s="50">
        <v>268</v>
      </c>
      <c r="E269" s="16" t="str">
        <f t="shared" si="10"/>
        <v>Pharmacy_Claims_Header+Rx_Fill_Date_First_Day</v>
      </c>
      <c r="F269" s="39"/>
      <c r="G269" s="25"/>
      <c r="H269" s="8" t="s">
        <v>5</v>
      </c>
      <c r="I269" s="6" t="s">
        <v>162</v>
      </c>
      <c r="J269" s="6" t="s">
        <v>496</v>
      </c>
      <c r="K269" s="6" t="s">
        <v>246</v>
      </c>
      <c r="L269" s="6">
        <v>18</v>
      </c>
    </row>
    <row r="270" spans="1:12" ht="24.75" customHeight="1" x14ac:dyDescent="0.7">
      <c r="A270" s="40" t="s">
        <v>210</v>
      </c>
      <c r="B270" s="40" t="s">
        <v>16</v>
      </c>
      <c r="C270" s="49" t="s">
        <v>669</v>
      </c>
      <c r="D270" s="50">
        <v>269</v>
      </c>
      <c r="E270" s="16" t="str">
        <f t="shared" si="10"/>
        <v>Pharmacy_Claims_Header+Rx_Fill_Date_First_Month</v>
      </c>
      <c r="F270" s="39"/>
      <c r="G270" s="25"/>
      <c r="H270" s="8" t="s">
        <v>5</v>
      </c>
      <c r="I270" s="6" t="s">
        <v>162</v>
      </c>
      <c r="J270" s="6" t="s">
        <v>766</v>
      </c>
      <c r="K270" s="6" t="s">
        <v>246</v>
      </c>
      <c r="L270" s="6">
        <v>18</v>
      </c>
    </row>
    <row r="271" spans="1:12" ht="24.75" customHeight="1" x14ac:dyDescent="0.7">
      <c r="A271" s="40" t="s">
        <v>210</v>
      </c>
      <c r="B271" s="40" t="s">
        <v>16</v>
      </c>
      <c r="C271" s="49" t="s">
        <v>670</v>
      </c>
      <c r="D271" s="50">
        <v>270</v>
      </c>
      <c r="E271" s="16" t="str">
        <f t="shared" si="10"/>
        <v>Pharmacy_Claims_Header+Rx_Fill_Date_First_Year</v>
      </c>
      <c r="F271" s="39"/>
      <c r="G271" s="25"/>
      <c r="H271" s="8" t="s">
        <v>7</v>
      </c>
      <c r="I271" s="6" t="s">
        <v>162</v>
      </c>
      <c r="J271" s="6" t="s">
        <v>497</v>
      </c>
      <c r="K271" s="6" t="s">
        <v>246</v>
      </c>
      <c r="L271" s="6">
        <v>18</v>
      </c>
    </row>
    <row r="272" spans="1:12" ht="24.75" customHeight="1" x14ac:dyDescent="0.7">
      <c r="A272" s="40" t="s">
        <v>210</v>
      </c>
      <c r="B272" s="40" t="s">
        <v>16</v>
      </c>
      <c r="C272" s="49" t="s">
        <v>671</v>
      </c>
      <c r="D272" s="50">
        <v>271</v>
      </c>
      <c r="E272" s="16" t="str">
        <f t="shared" si="10"/>
        <v>Pharmacy_Claims_Header+Rx_Fill_Date_Latest</v>
      </c>
      <c r="F272" s="39"/>
      <c r="G272" s="25" t="s">
        <v>784</v>
      </c>
      <c r="H272" s="8" t="s">
        <v>5</v>
      </c>
      <c r="I272" s="6"/>
      <c r="J272" s="6" t="s">
        <v>498</v>
      </c>
      <c r="K272" s="6" t="s">
        <v>16</v>
      </c>
      <c r="L272" s="6">
        <v>10</v>
      </c>
    </row>
    <row r="273" spans="1:66" ht="24.75" customHeight="1" x14ac:dyDescent="0.7">
      <c r="A273" s="40" t="s">
        <v>210</v>
      </c>
      <c r="B273" s="40" t="s">
        <v>16</v>
      </c>
      <c r="C273" s="49" t="s">
        <v>672</v>
      </c>
      <c r="D273" s="50">
        <v>272</v>
      </c>
      <c r="E273" s="16" t="str">
        <f t="shared" si="10"/>
        <v>Pharmacy_Claims_Header+Rx_Fill_Date_Latest_Day</v>
      </c>
      <c r="F273" s="39"/>
      <c r="G273" s="25"/>
      <c r="H273" s="8" t="s">
        <v>5</v>
      </c>
      <c r="I273" s="6" t="s">
        <v>162</v>
      </c>
      <c r="J273" s="6" t="s">
        <v>499</v>
      </c>
      <c r="K273" s="6" t="s">
        <v>246</v>
      </c>
      <c r="L273" s="6">
        <v>18</v>
      </c>
    </row>
    <row r="274" spans="1:66" ht="24.75" customHeight="1" x14ac:dyDescent="0.7">
      <c r="A274" s="40" t="s">
        <v>210</v>
      </c>
      <c r="B274" s="40" t="s">
        <v>16</v>
      </c>
      <c r="C274" s="49" t="s">
        <v>673</v>
      </c>
      <c r="D274" s="50">
        <v>273</v>
      </c>
      <c r="E274" s="16" t="str">
        <f t="shared" si="10"/>
        <v>Pharmacy_Claims_Header+Rx_Fill_Date_Latest_Month</v>
      </c>
      <c r="F274" s="39"/>
      <c r="G274" s="25"/>
      <c r="H274" s="8" t="s">
        <v>5</v>
      </c>
      <c r="I274" s="6" t="s">
        <v>162</v>
      </c>
      <c r="J274" s="6" t="s">
        <v>500</v>
      </c>
      <c r="K274" s="6" t="s">
        <v>246</v>
      </c>
      <c r="L274" s="6">
        <v>18</v>
      </c>
    </row>
    <row r="275" spans="1:66" ht="24.75" customHeight="1" x14ac:dyDescent="0.7">
      <c r="A275" s="40" t="s">
        <v>210</v>
      </c>
      <c r="B275" s="40" t="s">
        <v>16</v>
      </c>
      <c r="C275" s="49" t="s">
        <v>674</v>
      </c>
      <c r="D275" s="50">
        <v>274</v>
      </c>
      <c r="E275" s="16" t="str">
        <f t="shared" si="10"/>
        <v>Pharmacy_Claims_Header+Rx_Fill_Date_Latest_Year</v>
      </c>
      <c r="F275" s="39"/>
      <c r="G275" s="25"/>
      <c r="H275" s="8" t="s">
        <v>7</v>
      </c>
      <c r="I275" s="6" t="s">
        <v>162</v>
      </c>
      <c r="J275" s="6" t="s">
        <v>501</v>
      </c>
      <c r="K275" s="6" t="s">
        <v>246</v>
      </c>
      <c r="L275" s="6">
        <v>18</v>
      </c>
    </row>
    <row r="276" spans="1:66" ht="24.75" customHeight="1" x14ac:dyDescent="0.7">
      <c r="A276" s="40" t="s">
        <v>210</v>
      </c>
      <c r="B276" s="40" t="s">
        <v>16</v>
      </c>
      <c r="C276" s="49" t="s">
        <v>77</v>
      </c>
      <c r="D276" s="50">
        <v>275</v>
      </c>
      <c r="E276" s="16" t="str">
        <f t="shared" si="10"/>
        <v>Pharmacy_Claims_Header+Paid_Dt</v>
      </c>
      <c r="F276" s="39"/>
      <c r="G276" s="25" t="s">
        <v>784</v>
      </c>
      <c r="H276" s="8" t="s">
        <v>5</v>
      </c>
      <c r="I276" s="6" t="s">
        <v>242</v>
      </c>
      <c r="J276" s="6" t="s">
        <v>502</v>
      </c>
      <c r="K276" s="6" t="s">
        <v>16</v>
      </c>
      <c r="L276" s="6">
        <v>10</v>
      </c>
    </row>
    <row r="277" spans="1:66" ht="24.75" customHeight="1" x14ac:dyDescent="0.7">
      <c r="A277" s="40" t="s">
        <v>210</v>
      </c>
      <c r="B277" s="40" t="s">
        <v>16</v>
      </c>
      <c r="C277" s="49" t="s">
        <v>232</v>
      </c>
      <c r="D277" s="50">
        <v>276</v>
      </c>
      <c r="E277" s="16" t="str">
        <f t="shared" si="10"/>
        <v>Pharmacy_Claims_Header+Paid_Dt_Day</v>
      </c>
      <c r="F277" s="39"/>
      <c r="G277" s="25"/>
      <c r="H277" s="8" t="s">
        <v>5</v>
      </c>
      <c r="I277" s="6" t="s">
        <v>242</v>
      </c>
      <c r="J277" s="6" t="s">
        <v>503</v>
      </c>
      <c r="K277" s="6" t="s">
        <v>246</v>
      </c>
      <c r="L277" s="6">
        <v>18</v>
      </c>
    </row>
    <row r="278" spans="1:66" ht="24.75" customHeight="1" x14ac:dyDescent="0.7">
      <c r="A278" s="40" t="s">
        <v>210</v>
      </c>
      <c r="B278" s="40" t="s">
        <v>16</v>
      </c>
      <c r="C278" s="49" t="s">
        <v>233</v>
      </c>
      <c r="D278" s="50">
        <v>277</v>
      </c>
      <c r="E278" s="16" t="str">
        <f t="shared" si="10"/>
        <v>Pharmacy_Claims_Header+Paid_Dt_Month</v>
      </c>
      <c r="F278" s="39"/>
      <c r="G278" s="25"/>
      <c r="H278" s="8" t="s">
        <v>5</v>
      </c>
      <c r="I278" s="6" t="s">
        <v>242</v>
      </c>
      <c r="J278" s="6" t="s">
        <v>504</v>
      </c>
      <c r="K278" s="6" t="s">
        <v>246</v>
      </c>
      <c r="L278" s="6">
        <v>18</v>
      </c>
    </row>
    <row r="279" spans="1:66" ht="24.75" customHeight="1" x14ac:dyDescent="0.7">
      <c r="A279" s="40" t="s">
        <v>210</v>
      </c>
      <c r="B279" s="40" t="s">
        <v>16</v>
      </c>
      <c r="C279" s="49" t="s">
        <v>234</v>
      </c>
      <c r="D279" s="50">
        <v>278</v>
      </c>
      <c r="E279" s="16" t="str">
        <f t="shared" si="10"/>
        <v>Pharmacy_Claims_Header+Paid_Dt_Year</v>
      </c>
      <c r="F279" s="39"/>
      <c r="G279" s="25"/>
      <c r="H279" s="8" t="s">
        <v>7</v>
      </c>
      <c r="I279" s="6" t="s">
        <v>242</v>
      </c>
      <c r="J279" s="6" t="s">
        <v>505</v>
      </c>
      <c r="K279" s="6" t="s">
        <v>246</v>
      </c>
      <c r="L279" s="6">
        <v>18</v>
      </c>
    </row>
    <row r="280" spans="1:66" ht="24.75" customHeight="1" x14ac:dyDescent="0.7">
      <c r="A280" s="40" t="s">
        <v>210</v>
      </c>
      <c r="B280" s="40" t="s">
        <v>34</v>
      </c>
      <c r="C280" s="49" t="s">
        <v>35</v>
      </c>
      <c r="D280" s="50">
        <v>279</v>
      </c>
      <c r="E280" s="16" t="str">
        <f t="shared" si="10"/>
        <v>Pharmacy_Claims_Header+Allowed_Amt</v>
      </c>
      <c r="F280" s="39"/>
      <c r="G280" s="25" t="s">
        <v>784</v>
      </c>
      <c r="H280" s="8" t="s">
        <v>7</v>
      </c>
      <c r="I280" s="6" t="s">
        <v>371</v>
      </c>
      <c r="J280" s="6" t="s">
        <v>389</v>
      </c>
      <c r="K280" s="6" t="s">
        <v>246</v>
      </c>
      <c r="L280" s="6">
        <v>22</v>
      </c>
    </row>
    <row r="281" spans="1:66" ht="59.15" customHeight="1" x14ac:dyDescent="0.7">
      <c r="A281" s="40" t="s">
        <v>210</v>
      </c>
      <c r="B281" s="40" t="s">
        <v>34</v>
      </c>
      <c r="C281" s="49" t="s">
        <v>41</v>
      </c>
      <c r="D281" s="50">
        <v>280</v>
      </c>
      <c r="E281" s="16" t="str">
        <f t="shared" si="10"/>
        <v>Pharmacy_Claims_Header+Charge_Amt</v>
      </c>
      <c r="F281" s="39"/>
      <c r="G281" s="25" t="s">
        <v>784</v>
      </c>
      <c r="H281" s="8" t="s">
        <v>7</v>
      </c>
      <c r="I281" s="6" t="s">
        <v>158</v>
      </c>
      <c r="J281" s="22" t="s">
        <v>763</v>
      </c>
      <c r="K281" s="6" t="s">
        <v>246</v>
      </c>
      <c r="L281" s="6">
        <v>18</v>
      </c>
    </row>
    <row r="282" spans="1:66" s="27" customFormat="1" ht="24.75" customHeight="1" x14ac:dyDescent="0.7">
      <c r="A282" s="40" t="s">
        <v>210</v>
      </c>
      <c r="B282" s="40" t="s">
        <v>34</v>
      </c>
      <c r="C282" s="49" t="s">
        <v>47</v>
      </c>
      <c r="D282" s="50">
        <v>281</v>
      </c>
      <c r="E282" s="16" t="str">
        <f t="shared" si="10"/>
        <v>Pharmacy_Claims_Header+Coinsurance_Amt</v>
      </c>
      <c r="F282" s="39"/>
      <c r="G282" s="25" t="s">
        <v>784</v>
      </c>
      <c r="H282" s="8" t="s">
        <v>564</v>
      </c>
      <c r="I282" s="6" t="s">
        <v>160</v>
      </c>
      <c r="J282" s="6" t="s">
        <v>266</v>
      </c>
      <c r="K282" s="6" t="s">
        <v>246</v>
      </c>
      <c r="L282" s="6">
        <v>18</v>
      </c>
      <c r="M282" s="29"/>
      <c r="N282" s="29"/>
      <c r="O282" s="29"/>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B282" s="29"/>
      <c r="BC282" s="29"/>
      <c r="BD282" s="29"/>
      <c r="BE282" s="29"/>
      <c r="BF282" s="29"/>
      <c r="BG282" s="29"/>
      <c r="BH282" s="29"/>
      <c r="BI282" s="29"/>
      <c r="BJ282" s="29"/>
      <c r="BK282" s="29"/>
      <c r="BL282" s="29"/>
      <c r="BM282" s="29"/>
      <c r="BN282" s="29"/>
    </row>
    <row r="283" spans="1:66" ht="24.75" customHeight="1" x14ac:dyDescent="0.7">
      <c r="A283" s="40" t="s">
        <v>210</v>
      </c>
      <c r="B283" s="40" t="s">
        <v>34</v>
      </c>
      <c r="C283" s="49" t="s">
        <v>49</v>
      </c>
      <c r="D283" s="50">
        <v>282</v>
      </c>
      <c r="E283" s="16" t="str">
        <f t="shared" si="10"/>
        <v>Pharmacy_Claims_Header+Copay_Amt</v>
      </c>
      <c r="F283" s="39"/>
      <c r="G283" s="25" t="s">
        <v>784</v>
      </c>
      <c r="H283" s="8" t="s">
        <v>564</v>
      </c>
      <c r="I283" s="6" t="s">
        <v>161</v>
      </c>
      <c r="J283" s="6" t="s">
        <v>259</v>
      </c>
      <c r="K283" s="6" t="s">
        <v>246</v>
      </c>
      <c r="L283" s="6">
        <v>18</v>
      </c>
    </row>
    <row r="284" spans="1:66" ht="24.75" customHeight="1" x14ac:dyDescent="0.7">
      <c r="A284" s="40" t="s">
        <v>210</v>
      </c>
      <c r="B284" s="40" t="s">
        <v>34</v>
      </c>
      <c r="C284" s="49" t="s">
        <v>51</v>
      </c>
      <c r="D284" s="50">
        <v>283</v>
      </c>
      <c r="E284" s="16" t="str">
        <f t="shared" si="10"/>
        <v>Pharmacy_Claims_Header+Deductible_Amt</v>
      </c>
      <c r="F284" s="39"/>
      <c r="G284" s="25" t="s">
        <v>784</v>
      </c>
      <c r="H284" s="8" t="s">
        <v>564</v>
      </c>
      <c r="I284" s="6" t="s">
        <v>163</v>
      </c>
      <c r="J284" s="6" t="s">
        <v>390</v>
      </c>
      <c r="K284" s="6" t="s">
        <v>246</v>
      </c>
      <c r="L284" s="6">
        <v>18</v>
      </c>
    </row>
    <row r="285" spans="1:66" ht="24.75" customHeight="1" x14ac:dyDescent="0.7">
      <c r="A285" s="40" t="s">
        <v>210</v>
      </c>
      <c r="B285" s="40" t="s">
        <v>34</v>
      </c>
      <c r="C285" s="49" t="s">
        <v>76</v>
      </c>
      <c r="D285" s="50">
        <v>284</v>
      </c>
      <c r="E285" s="16" t="str">
        <f t="shared" si="10"/>
        <v>Pharmacy_Claims_Header+Member_Liability_Amt</v>
      </c>
      <c r="F285" s="39"/>
      <c r="G285" s="25" t="s">
        <v>784</v>
      </c>
      <c r="H285" s="8" t="s">
        <v>564</v>
      </c>
      <c r="I285" s="6" t="s">
        <v>6</v>
      </c>
      <c r="J285" s="6" t="s">
        <v>506</v>
      </c>
      <c r="K285" s="6" t="s">
        <v>246</v>
      </c>
      <c r="L285" s="6">
        <v>18</v>
      </c>
    </row>
    <row r="286" spans="1:66" ht="24.75" customHeight="1" x14ac:dyDescent="0.7">
      <c r="A286" s="40" t="s">
        <v>210</v>
      </c>
      <c r="B286" s="40" t="s">
        <v>34</v>
      </c>
      <c r="C286" s="49" t="s">
        <v>79</v>
      </c>
      <c r="D286" s="50">
        <v>285</v>
      </c>
      <c r="E286" s="16" t="str">
        <f t="shared" si="10"/>
        <v>Pharmacy_Claims_Header+Plan_Paid_Amt</v>
      </c>
      <c r="F286" s="39"/>
      <c r="G286" s="25" t="s">
        <v>784</v>
      </c>
      <c r="H286" s="8" t="s">
        <v>564</v>
      </c>
      <c r="I286" s="6" t="s">
        <v>168</v>
      </c>
      <c r="J286" s="6" t="s">
        <v>283</v>
      </c>
      <c r="K286" s="6" t="s">
        <v>246</v>
      </c>
      <c r="L286" s="6">
        <v>18</v>
      </c>
    </row>
    <row r="287" spans="1:66" ht="24.75" customHeight="1" x14ac:dyDescent="0.7">
      <c r="A287" s="40" t="s">
        <v>210</v>
      </c>
      <c r="B287" s="40" t="s">
        <v>34</v>
      </c>
      <c r="C287" s="49" t="s">
        <v>169</v>
      </c>
      <c r="D287" s="50">
        <v>286</v>
      </c>
      <c r="E287" s="16" t="str">
        <f t="shared" si="10"/>
        <v>Pharmacy_Claims_Header+Postage_Claim_Amt</v>
      </c>
      <c r="F287" s="39"/>
      <c r="G287" s="25" t="s">
        <v>784</v>
      </c>
      <c r="H287" s="8" t="s">
        <v>7</v>
      </c>
      <c r="I287" s="6" t="s">
        <v>170</v>
      </c>
      <c r="J287" s="6" t="s">
        <v>284</v>
      </c>
      <c r="K287" s="6" t="s">
        <v>246</v>
      </c>
      <c r="L287" s="6">
        <v>18</v>
      </c>
    </row>
    <row r="288" spans="1:66" ht="55" customHeight="1" x14ac:dyDescent="0.7">
      <c r="A288" s="40" t="s">
        <v>210</v>
      </c>
      <c r="B288" s="40" t="s">
        <v>34</v>
      </c>
      <c r="C288" s="49" t="s">
        <v>727</v>
      </c>
      <c r="D288" s="50">
        <v>287</v>
      </c>
      <c r="E288" s="16" t="str">
        <f t="shared" si="10"/>
        <v>Pharmacy_Claims_Header+COB_TPL_Amt</v>
      </c>
      <c r="F288" s="39"/>
      <c r="G288" s="25" t="s">
        <v>784</v>
      </c>
      <c r="H288" s="8" t="s">
        <v>564</v>
      </c>
      <c r="I288" s="6" t="s">
        <v>728</v>
      </c>
      <c r="J288" s="22" t="s">
        <v>698</v>
      </c>
      <c r="K288" s="6" t="s">
        <v>246</v>
      </c>
      <c r="L288" s="6">
        <v>18</v>
      </c>
    </row>
    <row r="289" spans="1:12" ht="66" customHeight="1" x14ac:dyDescent="0.7">
      <c r="A289" s="40" t="s">
        <v>210</v>
      </c>
      <c r="B289" s="40" t="s">
        <v>34</v>
      </c>
      <c r="C289" s="49" t="s">
        <v>729</v>
      </c>
      <c r="D289" s="50">
        <v>288</v>
      </c>
      <c r="E289" s="16" t="str">
        <f t="shared" si="10"/>
        <v>Pharmacy_Claims_Header+Total_POS_Rebate_Amt</v>
      </c>
      <c r="F289" s="39"/>
      <c r="G289" s="25" t="s">
        <v>784</v>
      </c>
      <c r="H289" s="8" t="s">
        <v>564</v>
      </c>
      <c r="I289" s="6" t="s">
        <v>730</v>
      </c>
      <c r="J289" s="22" t="s">
        <v>735</v>
      </c>
      <c r="K289" s="6" t="s">
        <v>246</v>
      </c>
      <c r="L289" s="6">
        <v>18</v>
      </c>
    </row>
    <row r="290" spans="1:12" ht="48" customHeight="1" x14ac:dyDescent="0.7">
      <c r="A290" s="40" t="s">
        <v>210</v>
      </c>
      <c r="B290" s="40" t="s">
        <v>34</v>
      </c>
      <c r="C290" s="49" t="s">
        <v>731</v>
      </c>
      <c r="D290" s="50">
        <v>289</v>
      </c>
      <c r="E290" s="16" t="str">
        <f t="shared" si="10"/>
        <v>Pharmacy_Claims_Header+Member_POS_Rebate_Amt</v>
      </c>
      <c r="F290" s="39"/>
      <c r="G290" s="25" t="s">
        <v>784</v>
      </c>
      <c r="H290" s="8" t="s">
        <v>564</v>
      </c>
      <c r="I290" s="6" t="s">
        <v>732</v>
      </c>
      <c r="J290" s="22" t="s">
        <v>736</v>
      </c>
      <c r="K290" s="6" t="s">
        <v>246</v>
      </c>
      <c r="L290" s="6">
        <v>18</v>
      </c>
    </row>
    <row r="291" spans="1:12" ht="24.75" customHeight="1" x14ac:dyDescent="0.7">
      <c r="A291" s="40" t="s">
        <v>210</v>
      </c>
      <c r="B291" s="40" t="s">
        <v>4</v>
      </c>
      <c r="C291" s="49" t="s">
        <v>43</v>
      </c>
      <c r="D291" s="50">
        <v>290</v>
      </c>
      <c r="E291" s="16" t="str">
        <f t="shared" si="10"/>
        <v>Pharmacy_Claims_Header+Claim_Status_Cd</v>
      </c>
      <c r="F291" s="39"/>
      <c r="G291" s="25" t="s">
        <v>784</v>
      </c>
      <c r="H291" s="8" t="s">
        <v>7</v>
      </c>
      <c r="I291" s="6" t="s">
        <v>159</v>
      </c>
      <c r="J291" s="6" t="s">
        <v>396</v>
      </c>
      <c r="K291" s="6" t="s">
        <v>255</v>
      </c>
      <c r="L291" s="6">
        <v>2</v>
      </c>
    </row>
    <row r="292" spans="1:12" ht="24.75" customHeight="1" x14ac:dyDescent="0.7">
      <c r="A292" s="40" t="s">
        <v>210</v>
      </c>
      <c r="B292" s="40" t="s">
        <v>4</v>
      </c>
      <c r="C292" s="49" t="s">
        <v>45</v>
      </c>
      <c r="D292" s="50">
        <v>291</v>
      </c>
      <c r="E292" s="16" t="str">
        <f t="shared" si="10"/>
        <v>Pharmacy_Claims_Header+Claim_Type_Cd</v>
      </c>
      <c r="F292" s="39"/>
      <c r="G292" s="25" t="s">
        <v>784</v>
      </c>
      <c r="H292" s="8" t="s">
        <v>7</v>
      </c>
      <c r="I292" s="6" t="s">
        <v>6</v>
      </c>
      <c r="J292" s="6" t="s">
        <v>397</v>
      </c>
      <c r="K292" s="6" t="s">
        <v>255</v>
      </c>
      <c r="L292" s="6">
        <v>1</v>
      </c>
    </row>
    <row r="293" spans="1:12" ht="24.75" customHeight="1" x14ac:dyDescent="0.7">
      <c r="A293" s="40" t="s">
        <v>210</v>
      </c>
      <c r="B293" s="40" t="s">
        <v>4</v>
      </c>
      <c r="C293" s="49" t="s">
        <v>46</v>
      </c>
      <c r="D293" s="50">
        <v>292</v>
      </c>
      <c r="E293" s="16" t="str">
        <f t="shared" si="10"/>
        <v>Pharmacy_Claims_Header+COB_Flag</v>
      </c>
      <c r="F293" s="39"/>
      <c r="G293" s="25" t="s">
        <v>784</v>
      </c>
      <c r="H293" s="8" t="s">
        <v>7</v>
      </c>
      <c r="I293" s="6" t="s">
        <v>6</v>
      </c>
      <c r="J293" s="6" t="s">
        <v>404</v>
      </c>
      <c r="K293" s="6" t="s">
        <v>255</v>
      </c>
      <c r="L293" s="6">
        <v>1</v>
      </c>
    </row>
    <row r="294" spans="1:12" ht="24.75" customHeight="1" x14ac:dyDescent="0.7">
      <c r="A294" s="40" t="s">
        <v>210</v>
      </c>
      <c r="B294" s="40" t="s">
        <v>4</v>
      </c>
      <c r="C294" s="49" t="s">
        <v>64</v>
      </c>
      <c r="D294" s="50">
        <v>293</v>
      </c>
      <c r="E294" s="16" t="str">
        <f t="shared" ref="E294:E325" si="11">A294&amp;"+"&amp;C294</f>
        <v>Pharmacy_Claims_Header+Insurance_Product_Type_Cd</v>
      </c>
      <c r="F294" s="39"/>
      <c r="G294" s="25" t="s">
        <v>784</v>
      </c>
      <c r="H294" s="8" t="s">
        <v>7</v>
      </c>
      <c r="I294" s="6" t="s">
        <v>241</v>
      </c>
      <c r="J294" s="6" t="s">
        <v>405</v>
      </c>
      <c r="K294" s="6" t="s">
        <v>244</v>
      </c>
      <c r="L294" s="6">
        <v>2</v>
      </c>
    </row>
    <row r="295" spans="1:12" ht="24.75" customHeight="1" x14ac:dyDescent="0.7">
      <c r="A295" s="40" t="s">
        <v>210</v>
      </c>
      <c r="B295" s="40" t="s">
        <v>4</v>
      </c>
      <c r="C295" s="49" t="s">
        <v>66</v>
      </c>
      <c r="D295" s="50">
        <v>294</v>
      </c>
      <c r="E295" s="16" t="str">
        <f t="shared" si="11"/>
        <v>Pharmacy_Claims_Header+Insurance_Product_Type_Desc</v>
      </c>
      <c r="F295" s="39" t="str">
        <f t="array" ref="F295">IF(AND(G294=""),"","X")</f>
        <v>X</v>
      </c>
      <c r="G295" s="25" t="s">
        <v>784</v>
      </c>
      <c r="H295" s="8" t="s">
        <v>7</v>
      </c>
      <c r="I295" s="6"/>
      <c r="J295" s="6" t="s">
        <v>406</v>
      </c>
      <c r="K295" s="6" t="s">
        <v>244</v>
      </c>
      <c r="L295" s="6">
        <v>75</v>
      </c>
    </row>
    <row r="296" spans="1:12" ht="24.75" customHeight="1" x14ac:dyDescent="0.7">
      <c r="A296" s="40" t="s">
        <v>210</v>
      </c>
      <c r="B296" s="40" t="s">
        <v>4</v>
      </c>
      <c r="C296" s="49" t="s">
        <v>69</v>
      </c>
      <c r="D296" s="50">
        <v>295</v>
      </c>
      <c r="E296" s="16" t="str">
        <f t="shared" si="11"/>
        <v>Pharmacy_Claims_Header+Line_of_Business_Cd</v>
      </c>
      <c r="F296" s="39"/>
      <c r="G296" s="25" t="s">
        <v>784</v>
      </c>
      <c r="H296" s="8" t="s">
        <v>7</v>
      </c>
      <c r="I296" s="6" t="s">
        <v>6</v>
      </c>
      <c r="J296" s="6" t="s">
        <v>409</v>
      </c>
      <c r="K296" s="6" t="s">
        <v>255</v>
      </c>
      <c r="L296" s="6">
        <v>3</v>
      </c>
    </row>
    <row r="297" spans="1:12" ht="24.75" customHeight="1" x14ac:dyDescent="0.7">
      <c r="A297" s="40" t="s">
        <v>210</v>
      </c>
      <c r="B297" s="40" t="s">
        <v>4</v>
      </c>
      <c r="C297" s="49" t="s">
        <v>70</v>
      </c>
      <c r="D297" s="50">
        <v>296</v>
      </c>
      <c r="E297" s="16" t="str">
        <f t="shared" si="11"/>
        <v>Pharmacy_Claims_Header+Member_Age_Days</v>
      </c>
      <c r="F297" s="39"/>
      <c r="G297" s="25"/>
      <c r="H297" s="8" t="s">
        <v>5</v>
      </c>
      <c r="I297" s="6" t="s">
        <v>6</v>
      </c>
      <c r="J297" s="6" t="s">
        <v>410</v>
      </c>
      <c r="K297" s="6" t="s">
        <v>245</v>
      </c>
      <c r="L297" s="6">
        <v>19</v>
      </c>
    </row>
    <row r="298" spans="1:12" ht="24.75" customHeight="1" x14ac:dyDescent="0.7">
      <c r="A298" s="40" t="s">
        <v>210</v>
      </c>
      <c r="B298" s="40" t="s">
        <v>4</v>
      </c>
      <c r="C298" s="49" t="s">
        <v>71</v>
      </c>
      <c r="D298" s="50">
        <v>297</v>
      </c>
      <c r="E298" s="16" t="str">
        <f t="shared" si="11"/>
        <v>Pharmacy_Claims_Header+Member_Age_Years</v>
      </c>
      <c r="F298" s="39"/>
      <c r="G298" s="25" t="s">
        <v>784</v>
      </c>
      <c r="H298" s="8" t="s">
        <v>7</v>
      </c>
      <c r="I298" s="6" t="s">
        <v>6</v>
      </c>
      <c r="J298" s="6" t="s">
        <v>411</v>
      </c>
      <c r="K298" s="6" t="s">
        <v>245</v>
      </c>
      <c r="L298" s="6">
        <v>19</v>
      </c>
    </row>
    <row r="299" spans="1:12" ht="24.75" customHeight="1" x14ac:dyDescent="0.7">
      <c r="A299" s="40" t="s">
        <v>210</v>
      </c>
      <c r="B299" s="40" t="s">
        <v>4</v>
      </c>
      <c r="C299" s="49" t="s">
        <v>216</v>
      </c>
      <c r="D299" s="50">
        <v>298</v>
      </c>
      <c r="E299" s="16" t="str">
        <f t="shared" si="11"/>
        <v>Pharmacy_Claims_Header+Member_Age_Years_YE</v>
      </c>
      <c r="F299" s="39"/>
      <c r="G299" s="25"/>
      <c r="H299" s="8" t="s">
        <v>7</v>
      </c>
      <c r="I299" s="6"/>
      <c r="J299" s="6" t="s">
        <v>412</v>
      </c>
      <c r="K299" s="6" t="s">
        <v>245</v>
      </c>
      <c r="L299" s="6">
        <v>19</v>
      </c>
    </row>
    <row r="300" spans="1:12" ht="24.75" customHeight="1" x14ac:dyDescent="0.7">
      <c r="A300" s="40" t="s">
        <v>210</v>
      </c>
      <c r="B300" s="40" t="s">
        <v>4</v>
      </c>
      <c r="C300" s="49" t="s">
        <v>73</v>
      </c>
      <c r="D300" s="50">
        <v>299</v>
      </c>
      <c r="E300" s="16" t="str">
        <f t="shared" si="11"/>
        <v>Pharmacy_Claims_Header+Member_Eligible_Flag</v>
      </c>
      <c r="F300" s="39"/>
      <c r="G300" s="25" t="s">
        <v>784</v>
      </c>
      <c r="H300" s="8" t="s">
        <v>7</v>
      </c>
      <c r="I300" s="6" t="s">
        <v>6</v>
      </c>
      <c r="J300" s="6" t="s">
        <v>413</v>
      </c>
      <c r="K300" s="6" t="s">
        <v>244</v>
      </c>
      <c r="L300" s="6">
        <v>1</v>
      </c>
    </row>
    <row r="301" spans="1:12" ht="24.75" customHeight="1" x14ac:dyDescent="0.7">
      <c r="A301" s="40" t="s">
        <v>210</v>
      </c>
      <c r="B301" s="40" t="s">
        <v>4</v>
      </c>
      <c r="C301" s="6" t="s">
        <v>8</v>
      </c>
      <c r="D301" s="50">
        <v>300</v>
      </c>
      <c r="E301" s="16" t="str">
        <f t="shared" si="11"/>
        <v>Pharmacy_Claims_Header+Payer_Cd</v>
      </c>
      <c r="F301" s="39"/>
      <c r="G301" s="25" t="s">
        <v>784</v>
      </c>
      <c r="H301" s="8" t="s">
        <v>564</v>
      </c>
      <c r="I301" s="6" t="s">
        <v>165</v>
      </c>
      <c r="J301" s="6" t="s">
        <v>414</v>
      </c>
      <c r="K301" s="6" t="s">
        <v>244</v>
      </c>
      <c r="L301" s="6">
        <v>8</v>
      </c>
    </row>
    <row r="302" spans="1:12" ht="24.75" customHeight="1" x14ac:dyDescent="0.7">
      <c r="A302" s="40" t="s">
        <v>210</v>
      </c>
      <c r="B302" s="40" t="s">
        <v>4</v>
      </c>
      <c r="C302" s="49" t="s">
        <v>166</v>
      </c>
      <c r="D302" s="50">
        <v>301</v>
      </c>
      <c r="E302" s="16" t="str">
        <f t="shared" si="11"/>
        <v>Pharmacy_Claims_Header+Pharmacy_ID</v>
      </c>
      <c r="F302" s="39"/>
      <c r="G302" s="25" t="s">
        <v>784</v>
      </c>
      <c r="H302" s="8" t="s">
        <v>564</v>
      </c>
      <c r="I302" s="6" t="s">
        <v>167</v>
      </c>
      <c r="J302" s="6" t="s">
        <v>285</v>
      </c>
      <c r="K302" s="6" t="s">
        <v>245</v>
      </c>
      <c r="L302" s="6">
        <v>19</v>
      </c>
    </row>
    <row r="303" spans="1:12" ht="24.75" customHeight="1" x14ac:dyDescent="0.7">
      <c r="A303" s="40" t="s">
        <v>210</v>
      </c>
      <c r="B303" s="40" t="s">
        <v>4</v>
      </c>
      <c r="C303" s="49" t="s">
        <v>725</v>
      </c>
      <c r="D303" s="50">
        <v>302</v>
      </c>
      <c r="E303" s="16" t="str">
        <f t="shared" si="11"/>
        <v>Pharmacy_Claims_Header+National_Pharmacy_NPI</v>
      </c>
      <c r="F303" s="39"/>
      <c r="G303" s="25" t="s">
        <v>784</v>
      </c>
      <c r="H303" s="8" t="s">
        <v>7</v>
      </c>
      <c r="I303" s="6" t="s">
        <v>726</v>
      </c>
      <c r="J303" s="6" t="s">
        <v>734</v>
      </c>
      <c r="K303" s="6" t="s">
        <v>244</v>
      </c>
      <c r="L303" s="6">
        <v>20</v>
      </c>
    </row>
    <row r="304" spans="1:12" ht="24.75" customHeight="1" x14ac:dyDescent="0.7">
      <c r="A304" s="40" t="s">
        <v>211</v>
      </c>
      <c r="B304" s="40" t="s">
        <v>11</v>
      </c>
      <c r="C304" s="49" t="s">
        <v>19</v>
      </c>
      <c r="D304" s="50">
        <v>303</v>
      </c>
      <c r="E304" s="16" t="str">
        <f t="shared" si="11"/>
        <v>Pharmacy_Claims_Line+Claim_ID</v>
      </c>
      <c r="F304" s="39" t="str">
        <f t="array" ref="F304">IF(AND($G$304:$G$338=""),"","X")</f>
        <v>X</v>
      </c>
      <c r="G304" s="25" t="s">
        <v>784</v>
      </c>
      <c r="H304" s="8" t="s">
        <v>7</v>
      </c>
      <c r="I304" s="6" t="s">
        <v>6</v>
      </c>
      <c r="J304" s="6" t="s">
        <v>494</v>
      </c>
      <c r="K304" s="6" t="s">
        <v>245</v>
      </c>
      <c r="L304" s="6">
        <v>19</v>
      </c>
    </row>
    <row r="305" spans="1:66" ht="49.5" customHeight="1" x14ac:dyDescent="0.7">
      <c r="A305" s="40" t="s">
        <v>211</v>
      </c>
      <c r="B305" s="40" t="s">
        <v>11</v>
      </c>
      <c r="C305" s="49" t="s">
        <v>72</v>
      </c>
      <c r="D305" s="50">
        <v>304</v>
      </c>
      <c r="E305" s="16" t="str">
        <f t="shared" si="11"/>
        <v>Pharmacy_Claims_Line+Member_Composite_ID</v>
      </c>
      <c r="F305" s="39" t="str">
        <f t="array" ref="F305">IF(AND($G$304:$G$338=""),"","X")</f>
        <v>X</v>
      </c>
      <c r="G305" s="25" t="s">
        <v>784</v>
      </c>
      <c r="H305" s="8" t="s">
        <v>7</v>
      </c>
      <c r="I305" s="6" t="s">
        <v>6</v>
      </c>
      <c r="J305" s="22" t="s">
        <v>550</v>
      </c>
      <c r="K305" s="6" t="s">
        <v>245</v>
      </c>
      <c r="L305" s="6">
        <v>19</v>
      </c>
    </row>
    <row r="306" spans="1:66" s="27" customFormat="1" ht="50.15" customHeight="1" x14ac:dyDescent="0.7">
      <c r="A306" s="40" t="s">
        <v>211</v>
      </c>
      <c r="B306" s="40" t="s">
        <v>11</v>
      </c>
      <c r="C306" s="49" t="s">
        <v>74</v>
      </c>
      <c r="D306" s="50">
        <v>305</v>
      </c>
      <c r="E306" s="16" t="str">
        <f t="shared" si="11"/>
        <v>Pharmacy_Claims_Line+Member_ID</v>
      </c>
      <c r="F306" s="39" t="str">
        <f t="array" ref="F306">IF(AND($G$304:$G$338=""),"","X")</f>
        <v>X</v>
      </c>
      <c r="G306" s="25" t="s">
        <v>784</v>
      </c>
      <c r="H306" s="8" t="s">
        <v>7</v>
      </c>
      <c r="I306" s="6" t="s">
        <v>164</v>
      </c>
      <c r="J306" s="22" t="s">
        <v>551</v>
      </c>
      <c r="K306" s="6" t="s">
        <v>245</v>
      </c>
      <c r="L306" s="6">
        <v>19</v>
      </c>
      <c r="M306" s="29"/>
      <c r="N306" s="29"/>
      <c r="O306" s="29"/>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B306" s="29"/>
      <c r="BC306" s="29"/>
      <c r="BD306" s="29"/>
      <c r="BE306" s="29"/>
      <c r="BF306" s="29"/>
      <c r="BG306" s="29"/>
      <c r="BH306" s="29"/>
      <c r="BI306" s="29"/>
      <c r="BJ306" s="29"/>
      <c r="BK306" s="29"/>
      <c r="BL306" s="29"/>
      <c r="BM306" s="29"/>
      <c r="BN306" s="29"/>
    </row>
    <row r="307" spans="1:66" ht="24.75" customHeight="1" x14ac:dyDescent="0.7">
      <c r="A307" s="40" t="s">
        <v>211</v>
      </c>
      <c r="B307" s="40" t="s">
        <v>11</v>
      </c>
      <c r="C307" s="49" t="s">
        <v>733</v>
      </c>
      <c r="D307" s="50">
        <v>306</v>
      </c>
      <c r="E307" s="16" t="str">
        <f>A307&amp;"+"&amp;C307</f>
        <v>Pharmacy_Claims_Line+Prescribing_Provider_ID</v>
      </c>
      <c r="F307" s="39" t="str">
        <f t="array" ref="F307">IF(AND($G$304:$G$338=""),"","X")</f>
        <v>X</v>
      </c>
      <c r="G307" s="25" t="s">
        <v>784</v>
      </c>
      <c r="H307" s="8" t="s">
        <v>7</v>
      </c>
      <c r="I307" s="6"/>
      <c r="J307" s="6" t="s">
        <v>761</v>
      </c>
      <c r="K307" s="6" t="s">
        <v>245</v>
      </c>
      <c r="L307" s="6">
        <v>19</v>
      </c>
    </row>
    <row r="308" spans="1:66" ht="24.75" customHeight="1" x14ac:dyDescent="0.7">
      <c r="A308" s="40" t="s">
        <v>211</v>
      </c>
      <c r="B308" s="40" t="s">
        <v>16</v>
      </c>
      <c r="C308" s="49" t="s">
        <v>355</v>
      </c>
      <c r="D308" s="50">
        <v>307</v>
      </c>
      <c r="E308" s="16" t="str">
        <f t="shared" si="11"/>
        <v>Pharmacy_Claims_Line+Fill_Dt</v>
      </c>
      <c r="F308" s="39"/>
      <c r="G308" s="25" t="s">
        <v>784</v>
      </c>
      <c r="H308" s="8" t="s">
        <v>5</v>
      </c>
      <c r="I308" s="6" t="s">
        <v>162</v>
      </c>
      <c r="J308" s="6" t="s">
        <v>507</v>
      </c>
      <c r="K308" s="6" t="s">
        <v>16</v>
      </c>
      <c r="L308" s="6">
        <v>10</v>
      </c>
    </row>
    <row r="309" spans="1:66" ht="24.75" customHeight="1" x14ac:dyDescent="0.7">
      <c r="A309" s="40" t="s">
        <v>211</v>
      </c>
      <c r="B309" s="40" t="s">
        <v>16</v>
      </c>
      <c r="C309" s="49" t="s">
        <v>356</v>
      </c>
      <c r="D309" s="50">
        <v>308</v>
      </c>
      <c r="E309" s="16" t="str">
        <f t="shared" si="11"/>
        <v>Pharmacy_Claims_Line+Fill_Dt_Day</v>
      </c>
      <c r="F309" s="39"/>
      <c r="G309" s="25"/>
      <c r="H309" s="8" t="s">
        <v>5</v>
      </c>
      <c r="I309" s="6" t="s">
        <v>162</v>
      </c>
      <c r="J309" s="6" t="s">
        <v>508</v>
      </c>
      <c r="K309" s="6" t="s">
        <v>246</v>
      </c>
      <c r="L309" s="6">
        <v>18</v>
      </c>
    </row>
    <row r="310" spans="1:66" ht="24.75" customHeight="1" x14ac:dyDescent="0.7">
      <c r="A310" s="40" t="s">
        <v>211</v>
      </c>
      <c r="B310" s="40" t="s">
        <v>16</v>
      </c>
      <c r="C310" s="49" t="s">
        <v>357</v>
      </c>
      <c r="D310" s="50">
        <v>309</v>
      </c>
      <c r="E310" s="16" t="str">
        <f t="shared" si="11"/>
        <v>Pharmacy_Claims_Line+Fill_Dt_Month</v>
      </c>
      <c r="F310" s="39"/>
      <c r="G310" s="25"/>
      <c r="H310" s="8" t="s">
        <v>5</v>
      </c>
      <c r="I310" s="6" t="s">
        <v>162</v>
      </c>
      <c r="J310" s="6" t="s">
        <v>509</v>
      </c>
      <c r="K310" s="6" t="s">
        <v>246</v>
      </c>
      <c r="L310" s="6">
        <v>18</v>
      </c>
    </row>
    <row r="311" spans="1:66" ht="24.75" customHeight="1" x14ac:dyDescent="0.7">
      <c r="A311" s="40" t="s">
        <v>211</v>
      </c>
      <c r="B311" s="40" t="s">
        <v>16</v>
      </c>
      <c r="C311" s="49" t="s">
        <v>358</v>
      </c>
      <c r="D311" s="50">
        <v>310</v>
      </c>
      <c r="E311" s="16" t="str">
        <f t="shared" si="11"/>
        <v>Pharmacy_Claims_Line+Fill_Dt_Year</v>
      </c>
      <c r="F311" s="39"/>
      <c r="G311" s="25"/>
      <c r="H311" s="8" t="s">
        <v>7</v>
      </c>
      <c r="I311" s="6" t="s">
        <v>162</v>
      </c>
      <c r="J311" s="6" t="s">
        <v>510</v>
      </c>
      <c r="K311" s="6" t="s">
        <v>246</v>
      </c>
      <c r="L311" s="6">
        <v>18</v>
      </c>
    </row>
    <row r="312" spans="1:66" ht="47.5" customHeight="1" x14ac:dyDescent="0.7">
      <c r="A312" s="40" t="s">
        <v>211</v>
      </c>
      <c r="B312" s="40" t="s">
        <v>34</v>
      </c>
      <c r="C312" s="49" t="s">
        <v>41</v>
      </c>
      <c r="D312" s="50">
        <v>311</v>
      </c>
      <c r="E312" s="16" t="str">
        <f t="shared" si="11"/>
        <v>Pharmacy_Claims_Line+Charge_Amt</v>
      </c>
      <c r="F312" s="39"/>
      <c r="G312" s="25" t="s">
        <v>784</v>
      </c>
      <c r="H312" s="8" t="s">
        <v>7</v>
      </c>
      <c r="I312" s="6" t="s">
        <v>158</v>
      </c>
      <c r="J312" s="22" t="s">
        <v>763</v>
      </c>
      <c r="K312" s="6" t="s">
        <v>246</v>
      </c>
      <c r="L312" s="6">
        <v>18</v>
      </c>
    </row>
    <row r="313" spans="1:66" ht="24.75" customHeight="1" x14ac:dyDescent="0.7">
      <c r="A313" s="40" t="s">
        <v>211</v>
      </c>
      <c r="B313" s="40" t="s">
        <v>34</v>
      </c>
      <c r="C313" s="49" t="s">
        <v>47</v>
      </c>
      <c r="D313" s="50">
        <v>312</v>
      </c>
      <c r="E313" s="16" t="str">
        <f t="shared" si="11"/>
        <v>Pharmacy_Claims_Line+Coinsurance_Amt</v>
      </c>
      <c r="F313" s="39"/>
      <c r="G313" s="25" t="s">
        <v>784</v>
      </c>
      <c r="H313" s="8" t="s">
        <v>564</v>
      </c>
      <c r="I313" s="6" t="s">
        <v>160</v>
      </c>
      <c r="J313" s="6" t="s">
        <v>266</v>
      </c>
      <c r="K313" s="6" t="s">
        <v>246</v>
      </c>
      <c r="L313" s="6">
        <v>18</v>
      </c>
    </row>
    <row r="314" spans="1:66" ht="24.75" customHeight="1" x14ac:dyDescent="0.7">
      <c r="A314" s="40" t="s">
        <v>211</v>
      </c>
      <c r="B314" s="40" t="s">
        <v>34</v>
      </c>
      <c r="C314" s="49" t="s">
        <v>49</v>
      </c>
      <c r="D314" s="50">
        <v>313</v>
      </c>
      <c r="E314" s="16" t="str">
        <f t="shared" si="11"/>
        <v>Pharmacy_Claims_Line+Copay_Amt</v>
      </c>
      <c r="F314" s="39"/>
      <c r="G314" s="25" t="s">
        <v>784</v>
      </c>
      <c r="H314" s="8" t="s">
        <v>564</v>
      </c>
      <c r="I314" s="6" t="s">
        <v>161</v>
      </c>
      <c r="J314" s="6" t="s">
        <v>259</v>
      </c>
      <c r="K314" s="6" t="s">
        <v>246</v>
      </c>
      <c r="L314" s="6">
        <v>18</v>
      </c>
    </row>
    <row r="315" spans="1:66" ht="50.15" customHeight="1" x14ac:dyDescent="0.7">
      <c r="A315" s="40" t="s">
        <v>211</v>
      </c>
      <c r="B315" s="40" t="s">
        <v>34</v>
      </c>
      <c r="C315" s="49" t="s">
        <v>51</v>
      </c>
      <c r="D315" s="50">
        <v>314</v>
      </c>
      <c r="E315" s="16" t="str">
        <f t="shared" si="11"/>
        <v>Pharmacy_Claims_Line+Deductible_Amt</v>
      </c>
      <c r="F315" s="39"/>
      <c r="G315" s="25" t="s">
        <v>784</v>
      </c>
      <c r="H315" s="8" t="s">
        <v>564</v>
      </c>
      <c r="I315" s="6" t="s">
        <v>163</v>
      </c>
      <c r="J315" s="22" t="s">
        <v>390</v>
      </c>
      <c r="K315" s="6" t="s">
        <v>246</v>
      </c>
      <c r="L315" s="6">
        <v>18</v>
      </c>
    </row>
    <row r="316" spans="1:66" ht="24.75" customHeight="1" x14ac:dyDescent="0.7">
      <c r="A316" s="40" t="s">
        <v>211</v>
      </c>
      <c r="B316" s="40" t="s">
        <v>34</v>
      </c>
      <c r="C316" s="49" t="s">
        <v>177</v>
      </c>
      <c r="D316" s="50">
        <v>315</v>
      </c>
      <c r="E316" s="16" t="str">
        <f t="shared" si="11"/>
        <v>Pharmacy_Claims_Line+Dispensing_Fee_Amt</v>
      </c>
      <c r="F316" s="39"/>
      <c r="G316" s="25" t="s">
        <v>784</v>
      </c>
      <c r="H316" s="8" t="s">
        <v>7</v>
      </c>
      <c r="I316" s="6" t="s">
        <v>178</v>
      </c>
      <c r="J316" s="6"/>
      <c r="K316" s="6" t="s">
        <v>246</v>
      </c>
      <c r="L316" s="6">
        <v>18</v>
      </c>
    </row>
    <row r="317" spans="1:66" ht="24.75" customHeight="1" x14ac:dyDescent="0.7">
      <c r="A317" s="40" t="s">
        <v>211</v>
      </c>
      <c r="B317" s="40" t="s">
        <v>34</v>
      </c>
      <c r="C317" s="49" t="s">
        <v>183</v>
      </c>
      <c r="D317" s="50">
        <v>316</v>
      </c>
      <c r="E317" s="16" t="str">
        <f t="shared" si="11"/>
        <v>Pharmacy_Claims_Line+Ingredient_Cost_Amt</v>
      </c>
      <c r="F317" s="39"/>
      <c r="G317" s="25" t="s">
        <v>784</v>
      </c>
      <c r="H317" s="8" t="s">
        <v>7</v>
      </c>
      <c r="I317" s="6" t="s">
        <v>184</v>
      </c>
      <c r="J317" s="6" t="s">
        <v>286</v>
      </c>
      <c r="K317" s="6" t="s">
        <v>246</v>
      </c>
      <c r="L317" s="6">
        <v>18</v>
      </c>
    </row>
    <row r="318" spans="1:66" ht="24.75" customHeight="1" x14ac:dyDescent="0.7">
      <c r="A318" s="40" t="s">
        <v>211</v>
      </c>
      <c r="B318" s="40" t="s">
        <v>34</v>
      </c>
      <c r="C318" s="49" t="s">
        <v>76</v>
      </c>
      <c r="D318" s="50">
        <v>317</v>
      </c>
      <c r="E318" s="16" t="str">
        <f t="shared" si="11"/>
        <v>Pharmacy_Claims_Line+Member_Liability_Amt</v>
      </c>
      <c r="F318" s="39"/>
      <c r="G318" s="25" t="s">
        <v>784</v>
      </c>
      <c r="H318" s="8" t="s">
        <v>564</v>
      </c>
      <c r="I318" s="6" t="s">
        <v>6</v>
      </c>
      <c r="J318" s="6" t="s">
        <v>506</v>
      </c>
      <c r="K318" s="6" t="s">
        <v>246</v>
      </c>
      <c r="L318" s="6">
        <v>22</v>
      </c>
    </row>
    <row r="319" spans="1:66" ht="24.75" customHeight="1" x14ac:dyDescent="0.7">
      <c r="A319" s="40" t="s">
        <v>211</v>
      </c>
      <c r="B319" s="40" t="s">
        <v>34</v>
      </c>
      <c r="C319" s="49" t="s">
        <v>79</v>
      </c>
      <c r="D319" s="50">
        <v>318</v>
      </c>
      <c r="E319" s="16" t="str">
        <f t="shared" si="11"/>
        <v>Pharmacy_Claims_Line+Plan_Paid_Amt</v>
      </c>
      <c r="F319" s="39"/>
      <c r="G319" s="25" t="s">
        <v>784</v>
      </c>
      <c r="H319" s="8" t="s">
        <v>564</v>
      </c>
      <c r="I319" s="6" t="s">
        <v>168</v>
      </c>
      <c r="J319" s="6" t="s">
        <v>283</v>
      </c>
      <c r="K319" s="6" t="s">
        <v>246</v>
      </c>
      <c r="L319" s="6">
        <v>18</v>
      </c>
    </row>
    <row r="320" spans="1:66" ht="54.65" customHeight="1" x14ac:dyDescent="0.7">
      <c r="A320" s="40" t="s">
        <v>211</v>
      </c>
      <c r="B320" s="40" t="s">
        <v>34</v>
      </c>
      <c r="C320" s="49" t="s">
        <v>727</v>
      </c>
      <c r="D320" s="50">
        <v>319</v>
      </c>
      <c r="E320" s="16" t="str">
        <f t="shared" si="11"/>
        <v>Pharmacy_Claims_Line+COB_TPL_Amt</v>
      </c>
      <c r="F320" s="39"/>
      <c r="G320" s="25" t="s">
        <v>784</v>
      </c>
      <c r="H320" s="8" t="s">
        <v>564</v>
      </c>
      <c r="I320" s="6" t="s">
        <v>728</v>
      </c>
      <c r="J320" s="22" t="s">
        <v>698</v>
      </c>
      <c r="K320" s="6" t="s">
        <v>246</v>
      </c>
      <c r="L320" s="6">
        <v>18</v>
      </c>
    </row>
    <row r="321" spans="1:12" ht="49.5" customHeight="1" x14ac:dyDescent="0.7">
      <c r="A321" s="40" t="s">
        <v>211</v>
      </c>
      <c r="B321" s="40" t="s">
        <v>34</v>
      </c>
      <c r="C321" s="49" t="s">
        <v>729</v>
      </c>
      <c r="D321" s="50">
        <v>320</v>
      </c>
      <c r="E321" s="16" t="str">
        <f t="shared" si="11"/>
        <v>Pharmacy_Claims_Line+Total_POS_Rebate_Amt</v>
      </c>
      <c r="F321" s="39"/>
      <c r="G321" s="25" t="s">
        <v>784</v>
      </c>
      <c r="H321" s="8" t="s">
        <v>564</v>
      </c>
      <c r="I321" s="6" t="s">
        <v>730</v>
      </c>
      <c r="J321" s="22" t="s">
        <v>735</v>
      </c>
      <c r="K321" s="6" t="s">
        <v>246</v>
      </c>
      <c r="L321" s="6">
        <v>18</v>
      </c>
    </row>
    <row r="322" spans="1:12" ht="53.15" customHeight="1" x14ac:dyDescent="0.7">
      <c r="A322" s="40" t="s">
        <v>211</v>
      </c>
      <c r="B322" s="40" t="s">
        <v>34</v>
      </c>
      <c r="C322" s="49" t="s">
        <v>731</v>
      </c>
      <c r="D322" s="50">
        <v>321</v>
      </c>
      <c r="E322" s="16" t="str">
        <f t="shared" si="11"/>
        <v>Pharmacy_Claims_Line+Member_POS_Rebate_Amt</v>
      </c>
      <c r="F322" s="39"/>
      <c r="G322" s="25" t="s">
        <v>784</v>
      </c>
      <c r="H322" s="8" t="s">
        <v>564</v>
      </c>
      <c r="I322" s="6" t="s">
        <v>732</v>
      </c>
      <c r="J322" s="22" t="s">
        <v>736</v>
      </c>
      <c r="K322" s="6" t="s">
        <v>246</v>
      </c>
      <c r="L322" s="6">
        <v>18</v>
      </c>
    </row>
    <row r="323" spans="1:12" ht="24.75" customHeight="1" x14ac:dyDescent="0.7">
      <c r="A323" s="40" t="s">
        <v>211</v>
      </c>
      <c r="B323" s="40" t="s">
        <v>95</v>
      </c>
      <c r="C323" s="6" t="s">
        <v>179</v>
      </c>
      <c r="D323" s="50">
        <v>322</v>
      </c>
      <c r="E323" s="16" t="str">
        <f t="shared" si="11"/>
        <v>Pharmacy_Claims_Line+Drug_Nm</v>
      </c>
      <c r="F323" s="39"/>
      <c r="G323" s="25" t="s">
        <v>784</v>
      </c>
      <c r="H323" s="8" t="s">
        <v>7</v>
      </c>
      <c r="I323" s="6" t="s">
        <v>180</v>
      </c>
      <c r="J323" s="6" t="s">
        <v>181</v>
      </c>
      <c r="K323" s="6" t="s">
        <v>244</v>
      </c>
      <c r="L323" s="6">
        <v>80</v>
      </c>
    </row>
    <row r="324" spans="1:12" ht="24.75" customHeight="1" x14ac:dyDescent="0.7">
      <c r="A324" s="40" t="s">
        <v>211</v>
      </c>
      <c r="B324" s="40" t="s">
        <v>95</v>
      </c>
      <c r="C324" s="6" t="s">
        <v>96</v>
      </c>
      <c r="D324" s="50">
        <v>323</v>
      </c>
      <c r="E324" s="16" t="str">
        <f t="shared" si="11"/>
        <v>Pharmacy_Claims_Line+NDC_Cd</v>
      </c>
      <c r="F324" s="39"/>
      <c r="G324" s="25" t="s">
        <v>784</v>
      </c>
      <c r="H324" s="8" t="s">
        <v>7</v>
      </c>
      <c r="I324" s="6" t="s">
        <v>185</v>
      </c>
      <c r="J324" s="6" t="s">
        <v>288</v>
      </c>
      <c r="K324" s="6" t="s">
        <v>255</v>
      </c>
      <c r="L324" s="6">
        <v>11</v>
      </c>
    </row>
    <row r="325" spans="1:12" ht="49.5" customHeight="1" x14ac:dyDescent="0.7">
      <c r="A325" s="40" t="s">
        <v>211</v>
      </c>
      <c r="B325" s="40" t="s">
        <v>95</v>
      </c>
      <c r="C325" s="49" t="s">
        <v>744</v>
      </c>
      <c r="D325" s="50">
        <v>324</v>
      </c>
      <c r="E325" s="16" t="str">
        <f t="shared" si="11"/>
        <v>Pharmacy_Claims_Line+Compound_Drug_Name</v>
      </c>
      <c r="F325" s="39"/>
      <c r="G325" s="25" t="s">
        <v>784</v>
      </c>
      <c r="H325" s="8" t="s">
        <v>7</v>
      </c>
      <c r="I325" s="6" t="s">
        <v>745</v>
      </c>
      <c r="J325" s="22" t="s">
        <v>749</v>
      </c>
      <c r="K325" s="6" t="s">
        <v>244</v>
      </c>
      <c r="L325" s="6">
        <v>80</v>
      </c>
    </row>
    <row r="326" spans="1:12" ht="24.75" customHeight="1" x14ac:dyDescent="0.7">
      <c r="A326" s="40" t="s">
        <v>211</v>
      </c>
      <c r="B326" s="40" t="s">
        <v>4</v>
      </c>
      <c r="C326" s="6" t="s">
        <v>171</v>
      </c>
      <c r="D326" s="50">
        <v>325</v>
      </c>
      <c r="E326" s="16" t="str">
        <f t="shared" ref="E326:E356" si="12">A326&amp;"+"&amp;C326</f>
        <v>Pharmacy_Claims_Line+Compound_Drug_Ind</v>
      </c>
      <c r="F326" s="39"/>
      <c r="G326" s="25" t="s">
        <v>784</v>
      </c>
      <c r="H326" s="8" t="s">
        <v>7</v>
      </c>
      <c r="I326" s="6" t="s">
        <v>172</v>
      </c>
      <c r="J326" s="6" t="s">
        <v>569</v>
      </c>
      <c r="K326" s="6" t="s">
        <v>244</v>
      </c>
      <c r="L326" s="6">
        <v>1</v>
      </c>
    </row>
    <row r="327" spans="1:12" ht="24.75" customHeight="1" x14ac:dyDescent="0.7">
      <c r="A327" s="40" t="s">
        <v>211</v>
      </c>
      <c r="B327" s="40" t="s">
        <v>4</v>
      </c>
      <c r="C327" s="6" t="s">
        <v>173</v>
      </c>
      <c r="D327" s="50">
        <v>326</v>
      </c>
      <c r="E327" s="16" t="str">
        <f t="shared" si="12"/>
        <v>Pharmacy_Claims_Line+Days_Supply</v>
      </c>
      <c r="F327" s="39"/>
      <c r="G327" s="25" t="s">
        <v>784</v>
      </c>
      <c r="H327" s="8" t="s">
        <v>7</v>
      </c>
      <c r="I327" s="6" t="s">
        <v>174</v>
      </c>
      <c r="J327" s="6" t="s">
        <v>287</v>
      </c>
      <c r="K327" s="6" t="s">
        <v>245</v>
      </c>
      <c r="L327" s="6">
        <v>19</v>
      </c>
    </row>
    <row r="328" spans="1:12" ht="24.75" customHeight="1" x14ac:dyDescent="0.7">
      <c r="A328" s="40" t="s">
        <v>211</v>
      </c>
      <c r="B328" s="40" t="s">
        <v>4</v>
      </c>
      <c r="C328" s="6" t="s">
        <v>175</v>
      </c>
      <c r="D328" s="50">
        <v>327</v>
      </c>
      <c r="E328" s="16" t="str">
        <f t="shared" si="12"/>
        <v>Pharmacy_Claims_Line+Dispensed_As_Written_Cd</v>
      </c>
      <c r="F328" s="39"/>
      <c r="G328" s="25" t="s">
        <v>784</v>
      </c>
      <c r="H328" s="8" t="s">
        <v>7</v>
      </c>
      <c r="I328" s="6" t="s">
        <v>176</v>
      </c>
      <c r="J328" s="6" t="s">
        <v>582</v>
      </c>
      <c r="K328" s="6" t="s">
        <v>255</v>
      </c>
      <c r="L328" s="6">
        <v>1</v>
      </c>
    </row>
    <row r="329" spans="1:12" ht="24.75" customHeight="1" x14ac:dyDescent="0.7">
      <c r="A329" s="40" t="s">
        <v>211</v>
      </c>
      <c r="B329" s="40" t="s">
        <v>4</v>
      </c>
      <c r="C329" s="6" t="s">
        <v>675</v>
      </c>
      <c r="D329" s="50">
        <v>328</v>
      </c>
      <c r="E329" s="16" t="str">
        <f t="shared" si="12"/>
        <v>Pharmacy_Claims_Line+Generic_Drug_Ind</v>
      </c>
      <c r="F329" s="39"/>
      <c r="G329" s="25" t="s">
        <v>784</v>
      </c>
      <c r="H329" s="8" t="s">
        <v>7</v>
      </c>
      <c r="I329" s="6" t="s">
        <v>182</v>
      </c>
      <c r="J329" s="6" t="s">
        <v>573</v>
      </c>
      <c r="K329" s="6" t="s">
        <v>255</v>
      </c>
      <c r="L329" s="6">
        <v>1</v>
      </c>
    </row>
    <row r="330" spans="1:12" ht="49.5" customHeight="1" x14ac:dyDescent="0.7">
      <c r="A330" s="40" t="s">
        <v>211</v>
      </c>
      <c r="B330" s="40" t="s">
        <v>4</v>
      </c>
      <c r="C330" s="6" t="s">
        <v>93</v>
      </c>
      <c r="D330" s="50">
        <v>329</v>
      </c>
      <c r="E330" s="16" t="str">
        <f t="shared" si="12"/>
        <v>Pharmacy_Claims_Line+Line_No</v>
      </c>
      <c r="F330" s="39" t="str">
        <f t="array" ref="F330">IF(AND($G$304:$G$338=""),"","X")</f>
        <v>X</v>
      </c>
      <c r="G330" s="25" t="s">
        <v>784</v>
      </c>
      <c r="H330" s="8" t="s">
        <v>7</v>
      </c>
      <c r="I330" s="6" t="s">
        <v>6</v>
      </c>
      <c r="J330" s="22" t="s">
        <v>270</v>
      </c>
      <c r="K330" s="6" t="s">
        <v>245</v>
      </c>
      <c r="L330" s="6">
        <v>19</v>
      </c>
    </row>
    <row r="331" spans="1:12" ht="24.75" customHeight="1" x14ac:dyDescent="0.7">
      <c r="A331" s="40" t="s">
        <v>211</v>
      </c>
      <c r="B331" s="40" t="s">
        <v>4</v>
      </c>
      <c r="C331" s="6" t="s">
        <v>43</v>
      </c>
      <c r="D331" s="50">
        <v>330</v>
      </c>
      <c r="E331" s="16" t="str">
        <f t="shared" si="12"/>
        <v>Pharmacy_Claims_Line+Claim_Status_Cd</v>
      </c>
      <c r="F331" s="39"/>
      <c r="G331" s="25" t="s">
        <v>784</v>
      </c>
      <c r="H331" s="8" t="s">
        <v>7</v>
      </c>
      <c r="I331" s="6" t="s">
        <v>159</v>
      </c>
      <c r="J331" s="6" t="s">
        <v>396</v>
      </c>
      <c r="K331" s="6" t="s">
        <v>244</v>
      </c>
      <c r="L331" s="6">
        <v>2</v>
      </c>
    </row>
    <row r="332" spans="1:12" ht="24.75" customHeight="1" x14ac:dyDescent="0.7">
      <c r="A332" s="40" t="s">
        <v>211</v>
      </c>
      <c r="B332" s="40" t="s">
        <v>4</v>
      </c>
      <c r="C332" s="49" t="s">
        <v>186</v>
      </c>
      <c r="D332" s="50">
        <v>331</v>
      </c>
      <c r="E332" s="16" t="str">
        <f t="shared" si="12"/>
        <v>Pharmacy_Claims_Line+Quantity_Dispensed</v>
      </c>
      <c r="F332" s="39"/>
      <c r="G332" s="25" t="s">
        <v>784</v>
      </c>
      <c r="H332" s="8" t="s">
        <v>7</v>
      </c>
      <c r="I332" s="6" t="s">
        <v>187</v>
      </c>
      <c r="J332" s="6" t="s">
        <v>289</v>
      </c>
      <c r="K332" s="6" t="s">
        <v>245</v>
      </c>
      <c r="L332" s="6">
        <v>19</v>
      </c>
    </row>
    <row r="333" spans="1:12" ht="24.75" customHeight="1" x14ac:dyDescent="0.7">
      <c r="A333" s="40" t="s">
        <v>211</v>
      </c>
      <c r="B333" s="40" t="s">
        <v>4</v>
      </c>
      <c r="C333" s="49" t="s">
        <v>188</v>
      </c>
      <c r="D333" s="50">
        <v>332</v>
      </c>
      <c r="E333" s="16" t="str">
        <f t="shared" si="12"/>
        <v>Pharmacy_Claims_Line+Refill_Ind</v>
      </c>
      <c r="F333" s="39"/>
      <c r="G333" s="25" t="s">
        <v>784</v>
      </c>
      <c r="H333" s="8" t="s">
        <v>7</v>
      </c>
      <c r="I333" s="6" t="s">
        <v>189</v>
      </c>
      <c r="J333" s="6" t="s">
        <v>578</v>
      </c>
      <c r="K333" s="6" t="s">
        <v>255</v>
      </c>
      <c r="L333" s="6">
        <v>2</v>
      </c>
    </row>
    <row r="334" spans="1:12" ht="24.75" customHeight="1" x14ac:dyDescent="0.7">
      <c r="A334" s="40" t="s">
        <v>211</v>
      </c>
      <c r="B334" s="40" t="s">
        <v>4</v>
      </c>
      <c r="C334" s="49" t="s">
        <v>725</v>
      </c>
      <c r="D334" s="50">
        <v>333</v>
      </c>
      <c r="E334" s="16" t="str">
        <f t="shared" si="12"/>
        <v>Pharmacy_Claims_Line+National_Pharmacy_NPI</v>
      </c>
      <c r="F334" s="39"/>
      <c r="G334" s="25" t="s">
        <v>784</v>
      </c>
      <c r="H334" s="8" t="s">
        <v>7</v>
      </c>
      <c r="I334" s="6" t="s">
        <v>726</v>
      </c>
      <c r="J334" s="6" t="s">
        <v>734</v>
      </c>
      <c r="K334" s="6" t="s">
        <v>244</v>
      </c>
      <c r="L334" s="6">
        <v>20</v>
      </c>
    </row>
    <row r="335" spans="1:12" ht="115.5" customHeight="1" x14ac:dyDescent="0.7">
      <c r="A335" s="40" t="s">
        <v>211</v>
      </c>
      <c r="B335" s="40" t="s">
        <v>4</v>
      </c>
      <c r="C335" s="49" t="s">
        <v>691</v>
      </c>
      <c r="D335" s="50">
        <v>334</v>
      </c>
      <c r="E335" s="16" t="str">
        <f t="shared" si="12"/>
        <v>Pharmacy_Claims_Line+Claim_Line_Type</v>
      </c>
      <c r="F335" s="39"/>
      <c r="G335" s="25" t="s">
        <v>784</v>
      </c>
      <c r="H335" s="8" t="s">
        <v>7</v>
      </c>
      <c r="I335" s="6" t="s">
        <v>737</v>
      </c>
      <c r="J335" s="22" t="s">
        <v>746</v>
      </c>
      <c r="K335" s="6" t="s">
        <v>255</v>
      </c>
      <c r="L335" s="6">
        <v>1</v>
      </c>
    </row>
    <row r="336" spans="1:12" ht="99" customHeight="1" x14ac:dyDescent="0.7">
      <c r="A336" s="40" t="s">
        <v>211</v>
      </c>
      <c r="B336" s="40" t="s">
        <v>4</v>
      </c>
      <c r="C336" s="49" t="s">
        <v>738</v>
      </c>
      <c r="D336" s="50">
        <v>335</v>
      </c>
      <c r="E336" s="16" t="str">
        <f t="shared" si="12"/>
        <v>Pharmacy_Claims_Line+Formulary_Ind</v>
      </c>
      <c r="F336" s="39"/>
      <c r="G336" s="25" t="s">
        <v>784</v>
      </c>
      <c r="H336" s="8" t="s">
        <v>7</v>
      </c>
      <c r="I336" s="6" t="s">
        <v>739</v>
      </c>
      <c r="J336" s="22" t="s">
        <v>750</v>
      </c>
      <c r="K336" s="6" t="s">
        <v>255</v>
      </c>
      <c r="L336" s="6">
        <v>1</v>
      </c>
    </row>
    <row r="337" spans="1:12" ht="24.75" customHeight="1" x14ac:dyDescent="0.7">
      <c r="A337" s="40" t="s">
        <v>211</v>
      </c>
      <c r="B337" s="40" t="s">
        <v>4</v>
      </c>
      <c r="C337" s="49" t="s">
        <v>740</v>
      </c>
      <c r="D337" s="50">
        <v>336</v>
      </c>
      <c r="E337" s="16" t="str">
        <f t="shared" si="12"/>
        <v>Pharmacy_Claims_Line+Refill_Number</v>
      </c>
      <c r="F337" s="39"/>
      <c r="G337" s="25" t="s">
        <v>784</v>
      </c>
      <c r="H337" s="8" t="s">
        <v>7</v>
      </c>
      <c r="I337" s="6" t="s">
        <v>741</v>
      </c>
      <c r="J337" s="6" t="s">
        <v>747</v>
      </c>
      <c r="K337" s="6" t="s">
        <v>245</v>
      </c>
      <c r="L337" s="6">
        <v>19</v>
      </c>
    </row>
    <row r="338" spans="1:12" ht="24.75" customHeight="1" x14ac:dyDescent="0.7">
      <c r="A338" s="40" t="s">
        <v>211</v>
      </c>
      <c r="B338" s="40" t="s">
        <v>4</v>
      </c>
      <c r="C338" s="49" t="s">
        <v>742</v>
      </c>
      <c r="D338" s="50">
        <v>337</v>
      </c>
      <c r="E338" s="16" t="str">
        <f t="shared" si="12"/>
        <v>Pharmacy_Claims_Line+Specialty_Drug_Ind</v>
      </c>
      <c r="F338" s="39"/>
      <c r="G338" s="25" t="s">
        <v>784</v>
      </c>
      <c r="H338" s="8" t="s">
        <v>7</v>
      </c>
      <c r="I338" s="6" t="s">
        <v>743</v>
      </c>
      <c r="J338" s="6" t="s">
        <v>748</v>
      </c>
      <c r="K338" s="6" t="s">
        <v>255</v>
      </c>
      <c r="L338" s="6">
        <v>1</v>
      </c>
    </row>
    <row r="339" spans="1:12" ht="24.75" customHeight="1" x14ac:dyDescent="0.7">
      <c r="A339" s="40" t="s">
        <v>359</v>
      </c>
      <c r="B339" s="40" t="s">
        <v>11</v>
      </c>
      <c r="C339" s="49" t="s">
        <v>39</v>
      </c>
      <c r="D339" s="50">
        <v>338</v>
      </c>
      <c r="E339" s="16" t="str">
        <f t="shared" si="12"/>
        <v>Dental_Claims_Header+Billing_Provider_Composite_ID</v>
      </c>
      <c r="F339" s="39" t="str">
        <f t="array" ref="F339">IF(AND($G$339:$G$383=""),"","X")</f>
        <v/>
      </c>
      <c r="G339" s="58"/>
      <c r="H339" s="8" t="s">
        <v>7</v>
      </c>
      <c r="I339" s="6" t="s">
        <v>6</v>
      </c>
      <c r="J339" s="6" t="s">
        <v>402</v>
      </c>
      <c r="K339" s="6" t="s">
        <v>245</v>
      </c>
      <c r="L339" s="6">
        <v>19</v>
      </c>
    </row>
    <row r="340" spans="1:12" ht="24.75" customHeight="1" x14ac:dyDescent="0.7">
      <c r="A340" s="40" t="s">
        <v>359</v>
      </c>
      <c r="B340" s="40" t="s">
        <v>11</v>
      </c>
      <c r="C340" s="49" t="s">
        <v>19</v>
      </c>
      <c r="D340" s="50">
        <v>339</v>
      </c>
      <c r="E340" s="16" t="str">
        <f t="shared" si="12"/>
        <v>Dental_Claims_Header+Claim_ID</v>
      </c>
      <c r="F340" s="39" t="str">
        <f t="array" ref="F340">IF(AND($G$339:$G$383=""),"","X")</f>
        <v/>
      </c>
      <c r="G340" s="58"/>
      <c r="H340" s="8" t="s">
        <v>7</v>
      </c>
      <c r="I340" s="6" t="s">
        <v>6</v>
      </c>
      <c r="J340" s="6" t="s">
        <v>511</v>
      </c>
      <c r="K340" s="6" t="s">
        <v>245</v>
      </c>
      <c r="L340" s="6">
        <v>19</v>
      </c>
    </row>
    <row r="341" spans="1:12" ht="50.15" customHeight="1" x14ac:dyDescent="0.7">
      <c r="A341" s="40" t="s">
        <v>359</v>
      </c>
      <c r="B341" s="40" t="s">
        <v>11</v>
      </c>
      <c r="C341" s="49" t="s">
        <v>72</v>
      </c>
      <c r="D341" s="50">
        <v>340</v>
      </c>
      <c r="E341" s="16" t="str">
        <f t="shared" si="12"/>
        <v>Dental_Claims_Header+Member_Composite_ID</v>
      </c>
      <c r="F341" s="39" t="str">
        <f t="array" ref="F341">IF(AND($G$339:$G$383=""),"","X")</f>
        <v/>
      </c>
      <c r="G341" s="58"/>
      <c r="H341" s="8" t="s">
        <v>7</v>
      </c>
      <c r="I341" s="6" t="s">
        <v>6</v>
      </c>
      <c r="J341" s="22" t="s">
        <v>550</v>
      </c>
      <c r="K341" s="6" t="s">
        <v>245</v>
      </c>
      <c r="L341" s="6">
        <v>19</v>
      </c>
    </row>
    <row r="342" spans="1:12" ht="51.65" customHeight="1" x14ac:dyDescent="0.7">
      <c r="A342" s="40" t="s">
        <v>359</v>
      </c>
      <c r="B342" s="40" t="s">
        <v>11</v>
      </c>
      <c r="C342" s="49" t="s">
        <v>74</v>
      </c>
      <c r="D342" s="50">
        <v>341</v>
      </c>
      <c r="E342" s="16" t="str">
        <f t="shared" si="12"/>
        <v>Dental_Claims_Header+Member_ID</v>
      </c>
      <c r="F342" s="39" t="str">
        <f t="array" ref="F342">IF(AND($G$339:$G$383=""),"","X")</f>
        <v/>
      </c>
      <c r="G342" s="58"/>
      <c r="H342" s="8" t="s">
        <v>7</v>
      </c>
      <c r="I342" s="6" t="s">
        <v>75</v>
      </c>
      <c r="J342" s="22" t="s">
        <v>551</v>
      </c>
      <c r="K342" s="6" t="s">
        <v>245</v>
      </c>
      <c r="L342" s="6">
        <v>19</v>
      </c>
    </row>
    <row r="343" spans="1:12" ht="24.75" customHeight="1" x14ac:dyDescent="0.7">
      <c r="A343" s="40" t="s">
        <v>359</v>
      </c>
      <c r="B343" s="40" t="s">
        <v>545</v>
      </c>
      <c r="C343" s="49" t="s">
        <v>62</v>
      </c>
      <c r="D343" s="50">
        <v>342</v>
      </c>
      <c r="E343" s="16" t="str">
        <f t="shared" si="12"/>
        <v>Dental_Claims_Header+ICD_Primary_Procedure_Cd</v>
      </c>
      <c r="F343" s="39"/>
      <c r="G343" s="58"/>
      <c r="H343" s="8" t="s">
        <v>7</v>
      </c>
      <c r="I343" s="6" t="s">
        <v>63</v>
      </c>
      <c r="J343" s="6" t="s">
        <v>265</v>
      </c>
      <c r="K343" s="6" t="s">
        <v>244</v>
      </c>
      <c r="L343" s="6">
        <v>7</v>
      </c>
    </row>
    <row r="344" spans="1:12" ht="24.75" customHeight="1" x14ac:dyDescent="0.7">
      <c r="A344" s="40" t="s">
        <v>359</v>
      </c>
      <c r="B344" s="40" t="s">
        <v>545</v>
      </c>
      <c r="C344" s="49" t="s">
        <v>213</v>
      </c>
      <c r="D344" s="50">
        <v>343</v>
      </c>
      <c r="E344" s="16" t="str">
        <f t="shared" si="12"/>
        <v>Dental_Claims_Header+ICD_Vers_Flag</v>
      </c>
      <c r="F344" s="39" t="str">
        <f>IF(AND(G343="",G345=""),"","X")</f>
        <v/>
      </c>
      <c r="G344" s="58"/>
      <c r="H344" s="8" t="s">
        <v>7</v>
      </c>
      <c r="I344" s="6"/>
      <c r="J344" s="6" t="s">
        <v>577</v>
      </c>
      <c r="K344" s="6" t="s">
        <v>244</v>
      </c>
      <c r="L344" s="6">
        <v>1</v>
      </c>
    </row>
    <row r="345" spans="1:12" ht="24.75" customHeight="1" x14ac:dyDescent="0.7">
      <c r="A345" s="40" t="s">
        <v>359</v>
      </c>
      <c r="B345" s="40" t="s">
        <v>20</v>
      </c>
      <c r="C345" s="49" t="s">
        <v>83</v>
      </c>
      <c r="D345" s="50">
        <v>344</v>
      </c>
      <c r="E345" s="16" t="str">
        <f t="shared" si="12"/>
        <v>Dental_Claims_Header+Principal_Diagnosis_Cd</v>
      </c>
      <c r="F345" s="39"/>
      <c r="G345" s="58"/>
      <c r="H345" s="8" t="s">
        <v>7</v>
      </c>
      <c r="I345" s="6" t="s">
        <v>84</v>
      </c>
      <c r="J345" s="6" t="s">
        <v>264</v>
      </c>
      <c r="K345" s="6" t="s">
        <v>244</v>
      </c>
      <c r="L345" s="6">
        <v>7</v>
      </c>
    </row>
    <row r="346" spans="1:12" ht="24.75" customHeight="1" x14ac:dyDescent="0.7">
      <c r="A346" s="40" t="s">
        <v>359</v>
      </c>
      <c r="B346" s="40" t="s">
        <v>16</v>
      </c>
      <c r="C346" s="49" t="s">
        <v>77</v>
      </c>
      <c r="D346" s="50">
        <v>345</v>
      </c>
      <c r="E346" s="16" t="str">
        <f t="shared" si="12"/>
        <v>Dental_Claims_Header+Paid_Dt</v>
      </c>
      <c r="F346" s="39"/>
      <c r="G346" s="58"/>
      <c r="H346" s="8" t="s">
        <v>5</v>
      </c>
      <c r="I346" s="6"/>
      <c r="J346" s="6" t="s">
        <v>377</v>
      </c>
      <c r="K346" s="6" t="s">
        <v>16</v>
      </c>
      <c r="L346" s="6">
        <v>10</v>
      </c>
    </row>
    <row r="347" spans="1:12" ht="24.75" customHeight="1" x14ac:dyDescent="0.7">
      <c r="A347" s="40" t="s">
        <v>359</v>
      </c>
      <c r="B347" s="40" t="s">
        <v>16</v>
      </c>
      <c r="C347" s="49" t="s">
        <v>232</v>
      </c>
      <c r="D347" s="50">
        <v>346</v>
      </c>
      <c r="E347" s="16" t="str">
        <f t="shared" si="12"/>
        <v>Dental_Claims_Header+Paid_Dt_Day</v>
      </c>
      <c r="F347" s="39"/>
      <c r="G347" s="25"/>
      <c r="H347" s="8" t="s">
        <v>5</v>
      </c>
      <c r="I347" s="6" t="s">
        <v>236</v>
      </c>
      <c r="J347" s="6" t="s">
        <v>378</v>
      </c>
      <c r="K347" s="6" t="s">
        <v>246</v>
      </c>
      <c r="L347" s="6">
        <v>18</v>
      </c>
    </row>
    <row r="348" spans="1:12" ht="24.75" customHeight="1" x14ac:dyDescent="0.7">
      <c r="A348" s="40" t="s">
        <v>359</v>
      </c>
      <c r="B348" s="40" t="s">
        <v>16</v>
      </c>
      <c r="C348" s="49" t="s">
        <v>233</v>
      </c>
      <c r="D348" s="50">
        <v>347</v>
      </c>
      <c r="E348" s="16" t="str">
        <f t="shared" si="12"/>
        <v>Dental_Claims_Header+Paid_Dt_Month</v>
      </c>
      <c r="F348" s="39"/>
      <c r="G348" s="25"/>
      <c r="H348" s="8" t="s">
        <v>5</v>
      </c>
      <c r="I348" s="6" t="s">
        <v>236</v>
      </c>
      <c r="J348" s="6" t="s">
        <v>379</v>
      </c>
      <c r="K348" s="6" t="s">
        <v>246</v>
      </c>
      <c r="L348" s="6">
        <v>18</v>
      </c>
    </row>
    <row r="349" spans="1:12" ht="24.75" customHeight="1" x14ac:dyDescent="0.7">
      <c r="A349" s="40" t="s">
        <v>359</v>
      </c>
      <c r="B349" s="40" t="s">
        <v>16</v>
      </c>
      <c r="C349" s="49" t="s">
        <v>234</v>
      </c>
      <c r="D349" s="50">
        <v>348</v>
      </c>
      <c r="E349" s="16" t="str">
        <f t="shared" si="12"/>
        <v>Dental_Claims_Header+Paid_Dt_Year</v>
      </c>
      <c r="F349" s="39"/>
      <c r="G349" s="25"/>
      <c r="H349" s="8" t="s">
        <v>7</v>
      </c>
      <c r="I349" s="6" t="s">
        <v>236</v>
      </c>
      <c r="J349" s="6" t="s">
        <v>380</v>
      </c>
      <c r="K349" s="6" t="s">
        <v>246</v>
      </c>
      <c r="L349" s="6">
        <v>18</v>
      </c>
    </row>
    <row r="350" spans="1:12" ht="24.75" customHeight="1" x14ac:dyDescent="0.7">
      <c r="A350" s="40" t="s">
        <v>359</v>
      </c>
      <c r="B350" s="40" t="s">
        <v>16</v>
      </c>
      <c r="C350" s="49" t="s">
        <v>85</v>
      </c>
      <c r="D350" s="50">
        <v>349</v>
      </c>
      <c r="E350" s="16" t="str">
        <f t="shared" si="12"/>
        <v>Dental_Claims_Header+Service_End_Dt</v>
      </c>
      <c r="F350" s="39"/>
      <c r="G350" s="25"/>
      <c r="H350" s="8" t="s">
        <v>5</v>
      </c>
      <c r="I350" s="6"/>
      <c r="J350" s="6" t="s">
        <v>381</v>
      </c>
      <c r="K350" s="6" t="s">
        <v>16</v>
      </c>
      <c r="L350" s="6">
        <v>10</v>
      </c>
    </row>
    <row r="351" spans="1:12" ht="24.75" customHeight="1" x14ac:dyDescent="0.7">
      <c r="A351" s="40" t="s">
        <v>359</v>
      </c>
      <c r="B351" s="40" t="s">
        <v>16</v>
      </c>
      <c r="C351" s="49" t="s">
        <v>217</v>
      </c>
      <c r="D351" s="50">
        <v>350</v>
      </c>
      <c r="E351" s="16" t="str">
        <f t="shared" si="12"/>
        <v>Dental_Claims_Header+Service_End_Dt_Day</v>
      </c>
      <c r="F351" s="39"/>
      <c r="G351" s="25"/>
      <c r="H351" s="8" t="s">
        <v>5</v>
      </c>
      <c r="I351" s="6" t="s">
        <v>237</v>
      </c>
      <c r="J351" s="6" t="s">
        <v>382</v>
      </c>
      <c r="K351" s="6" t="s">
        <v>246</v>
      </c>
      <c r="L351" s="6">
        <v>18</v>
      </c>
    </row>
    <row r="352" spans="1:12" ht="24.75" customHeight="1" x14ac:dyDescent="0.7">
      <c r="A352" s="40" t="s">
        <v>359</v>
      </c>
      <c r="B352" s="40" t="s">
        <v>16</v>
      </c>
      <c r="C352" s="49" t="s">
        <v>218</v>
      </c>
      <c r="D352" s="50">
        <v>351</v>
      </c>
      <c r="E352" s="16" t="str">
        <f t="shared" si="12"/>
        <v>Dental_Claims_Header+Service_End_Dt_Month</v>
      </c>
      <c r="F352" s="39"/>
      <c r="G352" s="25"/>
      <c r="H352" s="8" t="s">
        <v>5</v>
      </c>
      <c r="I352" s="6" t="s">
        <v>237</v>
      </c>
      <c r="J352" s="6" t="s">
        <v>383</v>
      </c>
      <c r="K352" s="6" t="s">
        <v>246</v>
      </c>
      <c r="L352" s="6">
        <v>18</v>
      </c>
    </row>
    <row r="353" spans="1:12" ht="24.75" customHeight="1" x14ac:dyDescent="0.7">
      <c r="A353" s="40" t="s">
        <v>359</v>
      </c>
      <c r="B353" s="40" t="s">
        <v>16</v>
      </c>
      <c r="C353" s="49" t="s">
        <v>219</v>
      </c>
      <c r="D353" s="50">
        <v>352</v>
      </c>
      <c r="E353" s="16" t="str">
        <f t="shared" si="12"/>
        <v>Dental_Claims_Header+Service_End_Dt_Year</v>
      </c>
      <c r="F353" s="39"/>
      <c r="G353" s="25"/>
      <c r="H353" s="8" t="s">
        <v>7</v>
      </c>
      <c r="I353" s="6" t="s">
        <v>237</v>
      </c>
      <c r="J353" s="6" t="s">
        <v>384</v>
      </c>
      <c r="K353" s="6" t="s">
        <v>246</v>
      </c>
      <c r="L353" s="6">
        <v>18</v>
      </c>
    </row>
    <row r="354" spans="1:12" ht="24.75" customHeight="1" x14ac:dyDescent="0.7">
      <c r="A354" s="40" t="s">
        <v>359</v>
      </c>
      <c r="B354" s="40" t="s">
        <v>16</v>
      </c>
      <c r="C354" s="49" t="s">
        <v>86</v>
      </c>
      <c r="D354" s="50">
        <v>353</v>
      </c>
      <c r="E354" s="16" t="str">
        <f t="shared" si="12"/>
        <v>Dental_Claims_Header+Service_Start_Dt</v>
      </c>
      <c r="F354" s="39"/>
      <c r="G354" s="25"/>
      <c r="H354" s="8" t="s">
        <v>5</v>
      </c>
      <c r="I354" s="6"/>
      <c r="J354" s="6" t="s">
        <v>385</v>
      </c>
      <c r="K354" s="6" t="s">
        <v>16</v>
      </c>
      <c r="L354" s="6">
        <v>10</v>
      </c>
    </row>
    <row r="355" spans="1:12" ht="24.75" customHeight="1" x14ac:dyDescent="0.7">
      <c r="A355" s="40" t="s">
        <v>359</v>
      </c>
      <c r="B355" s="40" t="s">
        <v>16</v>
      </c>
      <c r="C355" s="49" t="s">
        <v>220</v>
      </c>
      <c r="D355" s="50">
        <v>354</v>
      </c>
      <c r="E355" s="16" t="str">
        <f t="shared" si="12"/>
        <v>Dental_Claims_Header+Service_Start_Dt_Day</v>
      </c>
      <c r="F355" s="39"/>
      <c r="G355" s="25"/>
      <c r="H355" s="8" t="s">
        <v>5</v>
      </c>
      <c r="I355" s="6" t="s">
        <v>238</v>
      </c>
      <c r="J355" s="6" t="s">
        <v>386</v>
      </c>
      <c r="K355" s="6" t="s">
        <v>246</v>
      </c>
      <c r="L355" s="6">
        <v>18</v>
      </c>
    </row>
    <row r="356" spans="1:12" ht="24.75" customHeight="1" x14ac:dyDescent="0.7">
      <c r="A356" s="40" t="s">
        <v>359</v>
      </c>
      <c r="B356" s="40" t="s">
        <v>16</v>
      </c>
      <c r="C356" s="49" t="s">
        <v>221</v>
      </c>
      <c r="D356" s="50">
        <v>355</v>
      </c>
      <c r="E356" s="16" t="str">
        <f t="shared" si="12"/>
        <v>Dental_Claims_Header+Service_Start_Dt_Month</v>
      </c>
      <c r="F356" s="39"/>
      <c r="G356" s="25"/>
      <c r="H356" s="8" t="s">
        <v>5</v>
      </c>
      <c r="I356" s="6" t="s">
        <v>238</v>
      </c>
      <c r="J356" s="6" t="s">
        <v>387</v>
      </c>
      <c r="K356" s="6" t="s">
        <v>246</v>
      </c>
      <c r="L356" s="6">
        <v>18</v>
      </c>
    </row>
    <row r="357" spans="1:12" ht="24.75" customHeight="1" x14ac:dyDescent="0.7">
      <c r="A357" s="40" t="s">
        <v>359</v>
      </c>
      <c r="B357" s="40" t="s">
        <v>16</v>
      </c>
      <c r="C357" s="49" t="s">
        <v>222</v>
      </c>
      <c r="D357" s="50">
        <v>356</v>
      </c>
      <c r="E357" s="16" t="str">
        <f t="shared" ref="E357:E388" si="13">A357&amp;"+"&amp;C357</f>
        <v>Dental_Claims_Header+Service_Start_Dt_Year</v>
      </c>
      <c r="F357" s="39"/>
      <c r="G357" s="25"/>
      <c r="H357" s="8" t="s">
        <v>7</v>
      </c>
      <c r="I357" s="6" t="s">
        <v>238</v>
      </c>
      <c r="J357" s="6" t="s">
        <v>388</v>
      </c>
      <c r="K357" s="6" t="s">
        <v>246</v>
      </c>
      <c r="L357" s="6">
        <v>18</v>
      </c>
    </row>
    <row r="358" spans="1:12" ht="24.75" customHeight="1" x14ac:dyDescent="0.7">
      <c r="A358" s="40" t="s">
        <v>359</v>
      </c>
      <c r="B358" s="40" t="s">
        <v>34</v>
      </c>
      <c r="C358" s="49" t="s">
        <v>35</v>
      </c>
      <c r="D358" s="50">
        <v>357</v>
      </c>
      <c r="E358" s="16" t="str">
        <f t="shared" si="13"/>
        <v>Dental_Claims_Header+Allowed_Amt</v>
      </c>
      <c r="F358" s="39"/>
      <c r="G358" s="58"/>
      <c r="H358" s="8" t="s">
        <v>7</v>
      </c>
      <c r="I358" s="6" t="s">
        <v>372</v>
      </c>
      <c r="J358" s="6" t="s">
        <v>389</v>
      </c>
      <c r="K358" s="6" t="s">
        <v>246</v>
      </c>
      <c r="L358" s="6">
        <v>18</v>
      </c>
    </row>
    <row r="359" spans="1:12" ht="51.65" customHeight="1" x14ac:dyDescent="0.7">
      <c r="A359" s="40" t="s">
        <v>359</v>
      </c>
      <c r="B359" s="40" t="s">
        <v>34</v>
      </c>
      <c r="C359" s="49" t="s">
        <v>41</v>
      </c>
      <c r="D359" s="50">
        <v>358</v>
      </c>
      <c r="E359" s="16" t="str">
        <f t="shared" si="13"/>
        <v>Dental_Claims_Header+Charge_Amt</v>
      </c>
      <c r="F359" s="39"/>
      <c r="G359" s="58"/>
      <c r="H359" s="8" t="s">
        <v>7</v>
      </c>
      <c r="I359" s="6" t="s">
        <v>42</v>
      </c>
      <c r="J359" s="22" t="s">
        <v>258</v>
      </c>
      <c r="K359" s="6" t="s">
        <v>246</v>
      </c>
      <c r="L359" s="6">
        <v>18</v>
      </c>
    </row>
    <row r="360" spans="1:12" ht="24.75" customHeight="1" x14ac:dyDescent="0.7">
      <c r="A360" s="40" t="s">
        <v>359</v>
      </c>
      <c r="B360" s="40" t="s">
        <v>34</v>
      </c>
      <c r="C360" s="49" t="s">
        <v>47</v>
      </c>
      <c r="D360" s="50">
        <v>359</v>
      </c>
      <c r="E360" s="16" t="str">
        <f t="shared" si="13"/>
        <v>Dental_Claims_Header+Coinsurance_Amt</v>
      </c>
      <c r="F360" s="39"/>
      <c r="G360" s="58"/>
      <c r="H360" s="8" t="s">
        <v>564</v>
      </c>
      <c r="I360" s="6" t="s">
        <v>48</v>
      </c>
      <c r="J360" s="6" t="s">
        <v>266</v>
      </c>
      <c r="K360" s="6" t="s">
        <v>246</v>
      </c>
      <c r="L360" s="6">
        <v>18</v>
      </c>
    </row>
    <row r="361" spans="1:12" ht="24.75" customHeight="1" x14ac:dyDescent="0.7">
      <c r="A361" s="40" t="s">
        <v>359</v>
      </c>
      <c r="B361" s="40" t="s">
        <v>34</v>
      </c>
      <c r="C361" s="49" t="s">
        <v>49</v>
      </c>
      <c r="D361" s="50">
        <v>360</v>
      </c>
      <c r="E361" s="16" t="str">
        <f t="shared" si="13"/>
        <v>Dental_Claims_Header+Copay_Amt</v>
      </c>
      <c r="F361" s="39"/>
      <c r="G361" s="58"/>
      <c r="H361" s="8" t="s">
        <v>564</v>
      </c>
      <c r="I361" s="6" t="s">
        <v>50</v>
      </c>
      <c r="J361" s="6" t="s">
        <v>259</v>
      </c>
      <c r="K361" s="6" t="s">
        <v>246</v>
      </c>
      <c r="L361" s="6">
        <v>18</v>
      </c>
    </row>
    <row r="362" spans="1:12" ht="52.5" customHeight="1" x14ac:dyDescent="0.7">
      <c r="A362" s="40" t="s">
        <v>359</v>
      </c>
      <c r="B362" s="40" t="s">
        <v>34</v>
      </c>
      <c r="C362" s="49" t="s">
        <v>51</v>
      </c>
      <c r="D362" s="50">
        <v>361</v>
      </c>
      <c r="E362" s="16" t="str">
        <f t="shared" si="13"/>
        <v>Dental_Claims_Header+Deductible_Amt</v>
      </c>
      <c r="F362" s="39"/>
      <c r="G362" s="58"/>
      <c r="H362" s="8" t="s">
        <v>564</v>
      </c>
      <c r="I362" s="6" t="s">
        <v>52</v>
      </c>
      <c r="J362" s="22" t="s">
        <v>390</v>
      </c>
      <c r="K362" s="6" t="s">
        <v>246</v>
      </c>
      <c r="L362" s="6">
        <v>18</v>
      </c>
    </row>
    <row r="363" spans="1:12" ht="24.75" customHeight="1" x14ac:dyDescent="0.7">
      <c r="A363" s="40" t="s">
        <v>359</v>
      </c>
      <c r="B363" s="40" t="s">
        <v>34</v>
      </c>
      <c r="C363" s="49" t="s">
        <v>76</v>
      </c>
      <c r="D363" s="50">
        <v>362</v>
      </c>
      <c r="E363" s="16" t="str">
        <f t="shared" si="13"/>
        <v>Dental_Claims_Header+Member_Liability_Amt</v>
      </c>
      <c r="F363" s="39"/>
      <c r="G363" s="58"/>
      <c r="H363" s="8" t="s">
        <v>564</v>
      </c>
      <c r="I363" s="6" t="s">
        <v>6</v>
      </c>
      <c r="J363" s="6" t="s">
        <v>512</v>
      </c>
      <c r="K363" s="6" t="s">
        <v>246</v>
      </c>
      <c r="L363" s="6">
        <v>18</v>
      </c>
    </row>
    <row r="364" spans="1:12" ht="24.75" customHeight="1" x14ac:dyDescent="0.7">
      <c r="A364" s="40" t="s">
        <v>359</v>
      </c>
      <c r="B364" s="40" t="s">
        <v>34</v>
      </c>
      <c r="C364" s="49" t="s">
        <v>610</v>
      </c>
      <c r="D364" s="50">
        <v>363</v>
      </c>
      <c r="E364" s="16" t="str">
        <f t="shared" si="13"/>
        <v>Dental_Claims_Header+Plan_Covered_Amt</v>
      </c>
      <c r="F364" s="39"/>
      <c r="G364" s="58"/>
      <c r="H364" s="8" t="s">
        <v>564</v>
      </c>
      <c r="I364" s="6"/>
      <c r="J364" s="6"/>
      <c r="K364" s="6" t="s">
        <v>246</v>
      </c>
      <c r="L364" s="6">
        <v>18</v>
      </c>
    </row>
    <row r="365" spans="1:12" ht="24.75" customHeight="1" x14ac:dyDescent="0.7">
      <c r="A365" s="40" t="s">
        <v>359</v>
      </c>
      <c r="B365" s="40" t="s">
        <v>34</v>
      </c>
      <c r="C365" s="49" t="s">
        <v>79</v>
      </c>
      <c r="D365" s="50">
        <v>364</v>
      </c>
      <c r="E365" s="16" t="str">
        <f t="shared" si="13"/>
        <v>Dental_Claims_Header+Plan_Paid_Amt</v>
      </c>
      <c r="F365" s="39"/>
      <c r="G365" s="58"/>
      <c r="H365" s="8" t="s">
        <v>564</v>
      </c>
      <c r="I365" s="6" t="s">
        <v>80</v>
      </c>
      <c r="J365" s="6" t="s">
        <v>260</v>
      </c>
      <c r="K365" s="6" t="s">
        <v>246</v>
      </c>
      <c r="L365" s="6">
        <v>18</v>
      </c>
    </row>
    <row r="366" spans="1:12" ht="24.75" customHeight="1" x14ac:dyDescent="0.7">
      <c r="A366" s="40" t="s">
        <v>359</v>
      </c>
      <c r="B366" s="40" t="s">
        <v>34</v>
      </c>
      <c r="C366" s="49" t="s">
        <v>81</v>
      </c>
      <c r="D366" s="50">
        <v>365</v>
      </c>
      <c r="E366" s="16" t="str">
        <f t="shared" si="13"/>
        <v>Dental_Claims_Header+Prepaid_Amt</v>
      </c>
      <c r="F366" s="39"/>
      <c r="G366" s="58"/>
      <c r="H366" s="8" t="s">
        <v>7</v>
      </c>
      <c r="I366" s="6" t="s">
        <v>82</v>
      </c>
      <c r="J366" s="6" t="s">
        <v>261</v>
      </c>
      <c r="K366" s="6" t="s">
        <v>246</v>
      </c>
      <c r="L366" s="6">
        <v>18</v>
      </c>
    </row>
    <row r="367" spans="1:12" ht="50.15" customHeight="1" x14ac:dyDescent="0.7">
      <c r="A367" s="40" t="s">
        <v>359</v>
      </c>
      <c r="B367" s="40" t="s">
        <v>4</v>
      </c>
      <c r="C367" s="49" t="s">
        <v>36</v>
      </c>
      <c r="D367" s="50">
        <v>366</v>
      </c>
      <c r="E367" s="16" t="str">
        <f t="shared" si="13"/>
        <v>Dental_Claims_Header+Bill_Type_Cd</v>
      </c>
      <c r="F367" s="39"/>
      <c r="G367" s="58"/>
      <c r="H367" s="8" t="s">
        <v>7</v>
      </c>
      <c r="I367" s="6" t="s">
        <v>37</v>
      </c>
      <c r="J367" s="22" t="s">
        <v>394</v>
      </c>
      <c r="K367" s="6" t="s">
        <v>244</v>
      </c>
      <c r="L367" s="6">
        <v>3</v>
      </c>
    </row>
    <row r="368" spans="1:12" ht="24.75" customHeight="1" x14ac:dyDescent="0.7">
      <c r="A368" s="40" t="s">
        <v>359</v>
      </c>
      <c r="B368" s="40" t="s">
        <v>4</v>
      </c>
      <c r="C368" s="49" t="s">
        <v>38</v>
      </c>
      <c r="D368" s="50">
        <v>367</v>
      </c>
      <c r="E368" s="16" t="str">
        <f t="shared" si="13"/>
        <v>Dental_Claims_Header+Bill_Type_Desc</v>
      </c>
      <c r="F368" s="39" t="str">
        <f t="array" ref="F368">IF(AND(G367=""),"","X")</f>
        <v/>
      </c>
      <c r="G368" s="58"/>
      <c r="H368" s="8" t="s">
        <v>7</v>
      </c>
      <c r="I368" s="6"/>
      <c r="J368" s="6" t="s">
        <v>395</v>
      </c>
      <c r="K368" s="6" t="s">
        <v>244</v>
      </c>
      <c r="L368" s="6">
        <v>145</v>
      </c>
    </row>
    <row r="369" spans="1:12" ht="57.65" customHeight="1" x14ac:dyDescent="0.7">
      <c r="A369" s="40" t="s">
        <v>359</v>
      </c>
      <c r="B369" s="40" t="s">
        <v>4</v>
      </c>
      <c r="C369" s="49" t="s">
        <v>40</v>
      </c>
      <c r="D369" s="50">
        <v>368</v>
      </c>
      <c r="E369" s="16" t="str">
        <f t="shared" si="13"/>
        <v>Dental_Claims_Header+Capitation_Flag</v>
      </c>
      <c r="F369" s="39"/>
      <c r="G369" s="58"/>
      <c r="H369" s="8" t="s">
        <v>7</v>
      </c>
      <c r="I369" s="6" t="s">
        <v>6</v>
      </c>
      <c r="J369" s="22" t="s">
        <v>568</v>
      </c>
      <c r="K369" s="6" t="s">
        <v>255</v>
      </c>
      <c r="L369" s="6">
        <v>1</v>
      </c>
    </row>
    <row r="370" spans="1:12" ht="24.75" customHeight="1" x14ac:dyDescent="0.7">
      <c r="A370" s="40" t="s">
        <v>359</v>
      </c>
      <c r="B370" s="40" t="s">
        <v>4</v>
      </c>
      <c r="C370" s="49" t="s">
        <v>43</v>
      </c>
      <c r="D370" s="50">
        <v>369</v>
      </c>
      <c r="E370" s="16" t="str">
        <f t="shared" si="13"/>
        <v>Dental_Claims_Header+Claim_Status_Cd</v>
      </c>
      <c r="F370" s="39"/>
      <c r="G370" s="58"/>
      <c r="H370" s="8" t="s">
        <v>7</v>
      </c>
      <c r="I370" s="6" t="s">
        <v>44</v>
      </c>
      <c r="J370" s="6" t="s">
        <v>396</v>
      </c>
      <c r="K370" s="6" t="s">
        <v>255</v>
      </c>
      <c r="L370" s="6">
        <v>2</v>
      </c>
    </row>
    <row r="371" spans="1:12" ht="24.75" customHeight="1" x14ac:dyDescent="0.7">
      <c r="A371" s="40" t="s">
        <v>359</v>
      </c>
      <c r="B371" s="40" t="s">
        <v>4</v>
      </c>
      <c r="C371" s="49" t="s">
        <v>45</v>
      </c>
      <c r="D371" s="50">
        <v>370</v>
      </c>
      <c r="E371" s="16" t="str">
        <f t="shared" si="13"/>
        <v>Dental_Claims_Header+Claim_Type_Cd</v>
      </c>
      <c r="F371" s="39"/>
      <c r="G371" s="58"/>
      <c r="H371" s="8" t="s">
        <v>7</v>
      </c>
      <c r="I371" s="6" t="s">
        <v>6</v>
      </c>
      <c r="J371" s="6" t="s">
        <v>397</v>
      </c>
      <c r="K371" s="6" t="s">
        <v>255</v>
      </c>
      <c r="L371" s="6">
        <v>1</v>
      </c>
    </row>
    <row r="372" spans="1:12" ht="24.75" customHeight="1" x14ac:dyDescent="0.7">
      <c r="A372" s="40" t="s">
        <v>359</v>
      </c>
      <c r="B372" s="40" t="s">
        <v>4</v>
      </c>
      <c r="C372" s="49" t="s">
        <v>46</v>
      </c>
      <c r="D372" s="50">
        <v>371</v>
      </c>
      <c r="E372" s="16" t="str">
        <f t="shared" si="13"/>
        <v>Dental_Claims_Header+COB_Flag</v>
      </c>
      <c r="F372" s="39"/>
      <c r="G372" s="58"/>
      <c r="H372" s="8" t="s">
        <v>7</v>
      </c>
      <c r="I372" s="6" t="s">
        <v>6</v>
      </c>
      <c r="J372" s="6" t="s">
        <v>404</v>
      </c>
      <c r="K372" s="6" t="s">
        <v>255</v>
      </c>
      <c r="L372" s="6">
        <v>1</v>
      </c>
    </row>
    <row r="373" spans="1:12" ht="24.75" customHeight="1" x14ac:dyDescent="0.7">
      <c r="A373" s="40" t="s">
        <v>359</v>
      </c>
      <c r="B373" s="40" t="s">
        <v>4</v>
      </c>
      <c r="C373" s="49" t="s">
        <v>215</v>
      </c>
      <c r="D373" s="50">
        <v>372</v>
      </c>
      <c r="E373" s="16" t="str">
        <f t="shared" si="13"/>
        <v>Dental_Claims_Header+Dental_Carrier_Flag</v>
      </c>
      <c r="F373" s="39"/>
      <c r="G373" s="58"/>
      <c r="H373" s="8" t="s">
        <v>7</v>
      </c>
      <c r="I373" s="6"/>
      <c r="J373" s="6" t="s">
        <v>398</v>
      </c>
      <c r="K373" s="6" t="s">
        <v>244</v>
      </c>
      <c r="L373" s="6">
        <v>1</v>
      </c>
    </row>
    <row r="374" spans="1:12" ht="24.75" customHeight="1" x14ac:dyDescent="0.7">
      <c r="A374" s="40" t="s">
        <v>359</v>
      </c>
      <c r="B374" s="40" t="s">
        <v>4</v>
      </c>
      <c r="C374" s="49" t="s">
        <v>53</v>
      </c>
      <c r="D374" s="50">
        <v>373</v>
      </c>
      <c r="E374" s="16" t="str">
        <f t="shared" si="13"/>
        <v>Dental_Claims_Header+Dental_Flag</v>
      </c>
      <c r="F374" s="39"/>
      <c r="G374" s="58"/>
      <c r="H374" s="8" t="s">
        <v>7</v>
      </c>
      <c r="I374" s="6"/>
      <c r="J374" s="6" t="s">
        <v>399</v>
      </c>
      <c r="K374" s="6" t="s">
        <v>244</v>
      </c>
      <c r="L374" s="6">
        <v>1</v>
      </c>
    </row>
    <row r="375" spans="1:12" ht="24.75" customHeight="1" x14ac:dyDescent="0.7">
      <c r="A375" s="40" t="s">
        <v>359</v>
      </c>
      <c r="B375" s="40" t="s">
        <v>4</v>
      </c>
      <c r="C375" s="49" t="s">
        <v>64</v>
      </c>
      <c r="D375" s="50">
        <v>374</v>
      </c>
      <c r="E375" s="16" t="str">
        <f t="shared" si="13"/>
        <v>Dental_Claims_Header+Insurance_Product_Type_Cd</v>
      </c>
      <c r="F375" s="39"/>
      <c r="G375" s="58"/>
      <c r="H375" s="8" t="s">
        <v>7</v>
      </c>
      <c r="I375" s="6" t="s">
        <v>65</v>
      </c>
      <c r="J375" s="6" t="s">
        <v>405</v>
      </c>
      <c r="K375" s="6" t="s">
        <v>244</v>
      </c>
      <c r="L375" s="6">
        <v>2</v>
      </c>
    </row>
    <row r="376" spans="1:12" ht="24.75" customHeight="1" x14ac:dyDescent="0.7">
      <c r="A376" s="40" t="s">
        <v>359</v>
      </c>
      <c r="B376" s="40" t="s">
        <v>4</v>
      </c>
      <c r="C376" s="49" t="s">
        <v>66</v>
      </c>
      <c r="D376" s="50">
        <v>375</v>
      </c>
      <c r="E376" s="16" t="str">
        <f t="shared" si="13"/>
        <v>Dental_Claims_Header+Insurance_Product_Type_Desc</v>
      </c>
      <c r="F376" s="39" t="str">
        <f t="array" ref="F376">IF(AND(G375=""),"","X")</f>
        <v/>
      </c>
      <c r="G376" s="58"/>
      <c r="H376" s="8" t="s">
        <v>7</v>
      </c>
      <c r="I376" s="6"/>
      <c r="J376" s="6" t="s">
        <v>406</v>
      </c>
      <c r="K376" s="6" t="s">
        <v>244</v>
      </c>
      <c r="L376" s="6">
        <v>75</v>
      </c>
    </row>
    <row r="377" spans="1:12" ht="24.75" customHeight="1" x14ac:dyDescent="0.7">
      <c r="A377" s="40" t="s">
        <v>359</v>
      </c>
      <c r="B377" s="40" t="s">
        <v>4</v>
      </c>
      <c r="C377" s="49" t="s">
        <v>68</v>
      </c>
      <c r="D377" s="50">
        <v>376</v>
      </c>
      <c r="E377" s="16" t="str">
        <f t="shared" si="13"/>
        <v>Dental_Claims_Header+Line_Count</v>
      </c>
      <c r="F377" s="39"/>
      <c r="G377" s="58"/>
      <c r="H377" s="8" t="s">
        <v>7</v>
      </c>
      <c r="I377" s="6" t="s">
        <v>6</v>
      </c>
      <c r="J377" s="6" t="s">
        <v>408</v>
      </c>
      <c r="K377" s="6" t="s">
        <v>245</v>
      </c>
      <c r="L377" s="6">
        <v>19</v>
      </c>
    </row>
    <row r="378" spans="1:12" ht="24.75" customHeight="1" x14ac:dyDescent="0.7">
      <c r="A378" s="40" t="s">
        <v>359</v>
      </c>
      <c r="B378" s="40" t="s">
        <v>4</v>
      </c>
      <c r="C378" s="49" t="s">
        <v>69</v>
      </c>
      <c r="D378" s="50">
        <v>377</v>
      </c>
      <c r="E378" s="16" t="str">
        <f t="shared" si="13"/>
        <v>Dental_Claims_Header+Line_of_Business_Cd</v>
      </c>
      <c r="F378" s="39"/>
      <c r="G378" s="58"/>
      <c r="H378" s="8" t="s">
        <v>7</v>
      </c>
      <c r="I378" s="6" t="s">
        <v>6</v>
      </c>
      <c r="J378" s="6" t="s">
        <v>409</v>
      </c>
      <c r="K378" s="6" t="s">
        <v>255</v>
      </c>
      <c r="L378" s="6">
        <v>3</v>
      </c>
    </row>
    <row r="379" spans="1:12" ht="24.75" customHeight="1" x14ac:dyDescent="0.7">
      <c r="A379" s="40" t="s">
        <v>359</v>
      </c>
      <c r="B379" s="40" t="s">
        <v>4</v>
      </c>
      <c r="C379" s="49" t="s">
        <v>73</v>
      </c>
      <c r="D379" s="50">
        <v>378</v>
      </c>
      <c r="E379" s="16" t="str">
        <f t="shared" si="13"/>
        <v>Dental_Claims_Header+Member_Eligible_Flag</v>
      </c>
      <c r="F379" s="39"/>
      <c r="G379" s="58"/>
      <c r="H379" s="8" t="s">
        <v>7</v>
      </c>
      <c r="I379" s="6" t="s">
        <v>6</v>
      </c>
      <c r="J379" s="6" t="s">
        <v>413</v>
      </c>
      <c r="K379" s="6" t="s">
        <v>244</v>
      </c>
      <c r="L379" s="6">
        <v>1</v>
      </c>
    </row>
    <row r="380" spans="1:12" ht="24.75" customHeight="1" x14ac:dyDescent="0.7">
      <c r="A380" s="40" t="s">
        <v>359</v>
      </c>
      <c r="B380" s="40" t="s">
        <v>4</v>
      </c>
      <c r="C380" s="6" t="s">
        <v>8</v>
      </c>
      <c r="D380" s="50">
        <v>379</v>
      </c>
      <c r="E380" s="16" t="str">
        <f t="shared" si="13"/>
        <v>Dental_Claims_Header+Payer_Cd</v>
      </c>
      <c r="F380" s="39"/>
      <c r="G380" s="58"/>
      <c r="H380" s="8" t="s">
        <v>564</v>
      </c>
      <c r="I380" s="6" t="s">
        <v>78</v>
      </c>
      <c r="J380" s="6" t="s">
        <v>414</v>
      </c>
      <c r="K380" s="6" t="s">
        <v>244</v>
      </c>
      <c r="L380" s="6">
        <v>8</v>
      </c>
    </row>
    <row r="381" spans="1:12" ht="24.75" customHeight="1" x14ac:dyDescent="0.7">
      <c r="A381" s="40" t="s">
        <v>359</v>
      </c>
      <c r="B381" s="40" t="s">
        <v>4</v>
      </c>
      <c r="C381" s="49" t="s">
        <v>70</v>
      </c>
      <c r="D381" s="50">
        <v>380</v>
      </c>
      <c r="E381" s="16" t="str">
        <f t="shared" si="13"/>
        <v>Dental_Claims_Header+Member_Age_Days</v>
      </c>
      <c r="F381" s="39"/>
      <c r="G381" s="58"/>
      <c r="H381" s="8" t="s">
        <v>5</v>
      </c>
      <c r="I381" s="6"/>
      <c r="J381" s="6" t="s">
        <v>410</v>
      </c>
      <c r="K381" s="6" t="s">
        <v>245</v>
      </c>
      <c r="L381" s="6">
        <v>19</v>
      </c>
    </row>
    <row r="382" spans="1:12" ht="24.75" customHeight="1" x14ac:dyDescent="0.7">
      <c r="A382" s="40" t="s">
        <v>359</v>
      </c>
      <c r="B382" s="40" t="s">
        <v>4</v>
      </c>
      <c r="C382" s="49" t="s">
        <v>71</v>
      </c>
      <c r="D382" s="50">
        <v>381</v>
      </c>
      <c r="E382" s="16" t="str">
        <f t="shared" si="13"/>
        <v>Dental_Claims_Header+Member_Age_Years</v>
      </c>
      <c r="F382" s="39"/>
      <c r="G382" s="58"/>
      <c r="H382" s="8" t="s">
        <v>7</v>
      </c>
      <c r="I382" s="6"/>
      <c r="J382" s="6" t="s">
        <v>411</v>
      </c>
      <c r="K382" s="6" t="s">
        <v>245</v>
      </c>
      <c r="L382" s="6">
        <v>19</v>
      </c>
    </row>
    <row r="383" spans="1:12" ht="24.75" customHeight="1" x14ac:dyDescent="0.7">
      <c r="A383" s="40" t="s">
        <v>359</v>
      </c>
      <c r="B383" s="40" t="s">
        <v>4</v>
      </c>
      <c r="C383" s="49" t="s">
        <v>216</v>
      </c>
      <c r="D383" s="50">
        <v>382</v>
      </c>
      <c r="E383" s="16" t="str">
        <f t="shared" si="13"/>
        <v>Dental_Claims_Header+Member_Age_Years_YE</v>
      </c>
      <c r="F383" s="39"/>
      <c r="G383" s="58"/>
      <c r="H383" s="8" t="s">
        <v>7</v>
      </c>
      <c r="I383" s="6"/>
      <c r="J383" s="6" t="s">
        <v>412</v>
      </c>
      <c r="K383" s="6" t="s">
        <v>245</v>
      </c>
      <c r="L383" s="6">
        <v>19</v>
      </c>
    </row>
    <row r="384" spans="1:12" ht="24.75" customHeight="1" x14ac:dyDescent="0.7">
      <c r="A384" s="40" t="s">
        <v>360</v>
      </c>
      <c r="B384" s="40" t="s">
        <v>11</v>
      </c>
      <c r="C384" s="49" t="s">
        <v>39</v>
      </c>
      <c r="D384" s="50">
        <v>383</v>
      </c>
      <c r="E384" s="16" t="str">
        <f t="shared" si="13"/>
        <v>Dental_Claims_Line+Billing_Provider_Composite_ID</v>
      </c>
      <c r="F384" s="39" t="str">
        <f t="array" ref="F384">IF(AND($G$384:$G$427=""),"","X")</f>
        <v/>
      </c>
      <c r="G384" s="58"/>
      <c r="H384" s="8" t="s">
        <v>7</v>
      </c>
      <c r="I384" s="6" t="s">
        <v>6</v>
      </c>
      <c r="J384" s="6" t="s">
        <v>402</v>
      </c>
      <c r="K384" s="6" t="s">
        <v>245</v>
      </c>
      <c r="L384" s="6">
        <v>19</v>
      </c>
    </row>
    <row r="385" spans="1:66" ht="24.75" customHeight="1" x14ac:dyDescent="0.7">
      <c r="A385" s="40" t="s">
        <v>360</v>
      </c>
      <c r="B385" s="40" t="s">
        <v>11</v>
      </c>
      <c r="C385" s="49" t="s">
        <v>19</v>
      </c>
      <c r="D385" s="50">
        <v>384</v>
      </c>
      <c r="E385" s="16" t="str">
        <f t="shared" si="13"/>
        <v>Dental_Claims_Line+Claim_ID</v>
      </c>
      <c r="F385" s="39" t="str">
        <f t="array" ref="F385">IF(AND($G$384:$G$427=""),"","X")</f>
        <v/>
      </c>
      <c r="G385" s="58"/>
      <c r="H385" s="8" t="s">
        <v>7</v>
      </c>
      <c r="I385" s="6" t="s">
        <v>6</v>
      </c>
      <c r="J385" s="6" t="s">
        <v>511</v>
      </c>
      <c r="K385" s="6" t="s">
        <v>245</v>
      </c>
      <c r="L385" s="6">
        <v>19</v>
      </c>
    </row>
    <row r="386" spans="1:66" ht="51.65" customHeight="1" x14ac:dyDescent="0.7">
      <c r="A386" s="40" t="s">
        <v>360</v>
      </c>
      <c r="B386" s="40" t="s">
        <v>11</v>
      </c>
      <c r="C386" s="49" t="s">
        <v>72</v>
      </c>
      <c r="D386" s="50">
        <v>385</v>
      </c>
      <c r="E386" s="16" t="str">
        <f t="shared" si="13"/>
        <v>Dental_Claims_Line+Member_Composite_ID</v>
      </c>
      <c r="F386" s="39" t="str">
        <f t="array" ref="F386">IF(AND($G$384:$G$427=""),"","X")</f>
        <v/>
      </c>
      <c r="G386" s="58"/>
      <c r="H386" s="8" t="s">
        <v>7</v>
      </c>
      <c r="I386" s="6" t="s">
        <v>6</v>
      </c>
      <c r="J386" s="22" t="s">
        <v>550</v>
      </c>
      <c r="K386" s="6" t="s">
        <v>245</v>
      </c>
      <c r="L386" s="6">
        <v>19</v>
      </c>
    </row>
    <row r="387" spans="1:66" ht="51.65" customHeight="1" x14ac:dyDescent="0.7">
      <c r="A387" s="40" t="s">
        <v>360</v>
      </c>
      <c r="B387" s="40" t="s">
        <v>11</v>
      </c>
      <c r="C387" s="49" t="s">
        <v>74</v>
      </c>
      <c r="D387" s="50">
        <v>386</v>
      </c>
      <c r="E387" s="16" t="str">
        <f t="shared" si="13"/>
        <v>Dental_Claims_Line+Member_ID</v>
      </c>
      <c r="F387" s="39" t="str">
        <f t="array" ref="F387">IF(AND($G$384:$G$427=""),"","X")</f>
        <v/>
      </c>
      <c r="G387" s="58"/>
      <c r="H387" s="8" t="s">
        <v>7</v>
      </c>
      <c r="I387" s="6" t="s">
        <v>75</v>
      </c>
      <c r="J387" s="22" t="s">
        <v>551</v>
      </c>
      <c r="K387" s="6" t="s">
        <v>245</v>
      </c>
      <c r="L387" s="6">
        <v>19</v>
      </c>
    </row>
    <row r="388" spans="1:66" ht="24.75" customHeight="1" x14ac:dyDescent="0.7">
      <c r="A388" s="40" t="s">
        <v>360</v>
      </c>
      <c r="B388" s="40" t="s">
        <v>11</v>
      </c>
      <c r="C388" s="49" t="s">
        <v>290</v>
      </c>
      <c r="D388" s="50">
        <v>387</v>
      </c>
      <c r="E388" s="16" t="str">
        <f t="shared" si="13"/>
        <v>Dental_Claims_Line+Service_Provider_Composite_ID</v>
      </c>
      <c r="F388" s="39" t="str">
        <f t="array" ref="F388">IF(AND($G$384:$G$427=""),"","X")</f>
        <v/>
      </c>
      <c r="G388" s="58"/>
      <c r="H388" s="8" t="s">
        <v>7</v>
      </c>
      <c r="I388" s="6" t="s">
        <v>6</v>
      </c>
      <c r="J388" s="6" t="s">
        <v>513</v>
      </c>
      <c r="K388" s="6" t="s">
        <v>245</v>
      </c>
      <c r="L388" s="6">
        <v>19</v>
      </c>
    </row>
    <row r="389" spans="1:66" ht="24.75" customHeight="1" x14ac:dyDescent="0.7">
      <c r="A389" s="40" t="s">
        <v>360</v>
      </c>
      <c r="B389" s="40" t="s">
        <v>545</v>
      </c>
      <c r="C389" s="6" t="s">
        <v>87</v>
      </c>
      <c r="D389" s="50">
        <v>388</v>
      </c>
      <c r="E389" s="16" t="str">
        <f t="shared" ref="E389:E415" si="14">A389&amp;"+"&amp;C389</f>
        <v>Dental_Claims_Line+CPT4_Cd</v>
      </c>
      <c r="F389" s="39"/>
      <c r="G389" s="58"/>
      <c r="H389" s="8" t="s">
        <v>7</v>
      </c>
      <c r="I389" s="6" t="s">
        <v>88</v>
      </c>
      <c r="J389" s="6" t="s">
        <v>563</v>
      </c>
      <c r="K389" s="6" t="s">
        <v>244</v>
      </c>
      <c r="L389" s="6">
        <v>7</v>
      </c>
    </row>
    <row r="390" spans="1:66" ht="47.5" customHeight="1" x14ac:dyDescent="0.7">
      <c r="A390" s="40" t="s">
        <v>360</v>
      </c>
      <c r="B390" s="40" t="s">
        <v>545</v>
      </c>
      <c r="C390" s="6" t="s">
        <v>89</v>
      </c>
      <c r="D390" s="50">
        <v>389</v>
      </c>
      <c r="E390" s="16" t="str">
        <f t="shared" si="14"/>
        <v>Dental_Claims_Line+CPT4_Mod1_Cd</v>
      </c>
      <c r="F390" s="39"/>
      <c r="G390" s="58"/>
      <c r="H390" s="8" t="s">
        <v>7</v>
      </c>
      <c r="I390" s="6" t="s">
        <v>90</v>
      </c>
      <c r="J390" s="22" t="s">
        <v>271</v>
      </c>
      <c r="K390" s="6" t="s">
        <v>255</v>
      </c>
      <c r="L390" s="6">
        <v>2</v>
      </c>
    </row>
    <row r="391" spans="1:66" ht="51" customHeight="1" x14ac:dyDescent="0.7">
      <c r="A391" s="40" t="s">
        <v>360</v>
      </c>
      <c r="B391" s="40" t="s">
        <v>545</v>
      </c>
      <c r="C391" s="6" t="s">
        <v>91</v>
      </c>
      <c r="D391" s="50">
        <v>390</v>
      </c>
      <c r="E391" s="16" t="str">
        <f t="shared" si="14"/>
        <v>Dental_Claims_Line+CPT4_Mod2_Cd</v>
      </c>
      <c r="F391" s="39"/>
      <c r="G391" s="58"/>
      <c r="H391" s="8" t="s">
        <v>7</v>
      </c>
      <c r="I391" s="6" t="s">
        <v>92</v>
      </c>
      <c r="J391" s="22" t="s">
        <v>271</v>
      </c>
      <c r="K391" s="6" t="s">
        <v>255</v>
      </c>
      <c r="L391" s="6">
        <v>2</v>
      </c>
    </row>
    <row r="392" spans="1:66" s="27" customFormat="1" ht="49" customHeight="1" x14ac:dyDescent="0.7">
      <c r="A392" s="40" t="s">
        <v>360</v>
      </c>
      <c r="B392" s="40" t="s">
        <v>545</v>
      </c>
      <c r="C392" s="6" t="s">
        <v>291</v>
      </c>
      <c r="D392" s="50">
        <v>391</v>
      </c>
      <c r="E392" s="16" t="str">
        <f t="shared" si="14"/>
        <v>Dental_Claims_Line+CPT4_Mod3_Cd</v>
      </c>
      <c r="F392" s="39"/>
      <c r="G392" s="58"/>
      <c r="H392" s="8" t="s">
        <v>7</v>
      </c>
      <c r="I392" s="6" t="s">
        <v>682</v>
      </c>
      <c r="J392" s="22" t="s">
        <v>271</v>
      </c>
      <c r="K392" s="6" t="s">
        <v>255</v>
      </c>
      <c r="L392" s="6">
        <v>2</v>
      </c>
      <c r="M392" s="29"/>
      <c r="N392" s="29"/>
      <c r="O392" s="29"/>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c r="BB392" s="29"/>
      <c r="BC392" s="29"/>
      <c r="BD392" s="29"/>
      <c r="BE392" s="29"/>
      <c r="BF392" s="29"/>
      <c r="BG392" s="29"/>
      <c r="BH392" s="29"/>
      <c r="BI392" s="29"/>
      <c r="BJ392" s="29"/>
      <c r="BK392" s="29"/>
      <c r="BL392" s="29"/>
      <c r="BM392" s="29"/>
      <c r="BN392" s="29"/>
    </row>
    <row r="393" spans="1:66" ht="50.15" customHeight="1" x14ac:dyDescent="0.7">
      <c r="A393" s="40" t="s">
        <v>360</v>
      </c>
      <c r="B393" s="40" t="s">
        <v>545</v>
      </c>
      <c r="C393" s="6" t="s">
        <v>292</v>
      </c>
      <c r="D393" s="50">
        <v>392</v>
      </c>
      <c r="E393" s="16" t="str">
        <f t="shared" si="14"/>
        <v>Dental_Claims_Line+CPT4_Mod4_Cd</v>
      </c>
      <c r="F393" s="39"/>
      <c r="G393" s="58"/>
      <c r="H393" s="8" t="s">
        <v>7</v>
      </c>
      <c r="I393" s="6" t="s">
        <v>683</v>
      </c>
      <c r="J393" s="22" t="s">
        <v>271</v>
      </c>
      <c r="K393" s="6" t="s">
        <v>255</v>
      </c>
      <c r="L393" s="6">
        <v>2</v>
      </c>
    </row>
    <row r="394" spans="1:66" ht="24.75" customHeight="1" x14ac:dyDescent="0.7">
      <c r="A394" s="40" t="s">
        <v>360</v>
      </c>
      <c r="B394" s="40" t="s">
        <v>16</v>
      </c>
      <c r="C394" s="49" t="s">
        <v>85</v>
      </c>
      <c r="D394" s="50">
        <v>393</v>
      </c>
      <c r="E394" s="16" t="str">
        <f t="shared" si="14"/>
        <v>Dental_Claims_Line+Service_End_Dt</v>
      </c>
      <c r="F394" s="39"/>
      <c r="G394" s="58"/>
      <c r="H394" s="8" t="s">
        <v>5</v>
      </c>
      <c r="I394" s="6" t="s">
        <v>237</v>
      </c>
      <c r="J394" s="6" t="s">
        <v>381</v>
      </c>
      <c r="K394" s="6" t="s">
        <v>16</v>
      </c>
      <c r="L394" s="6">
        <v>10</v>
      </c>
    </row>
    <row r="395" spans="1:66" ht="24.75" customHeight="1" x14ac:dyDescent="0.7">
      <c r="A395" s="40" t="s">
        <v>360</v>
      </c>
      <c r="B395" s="40" t="s">
        <v>16</v>
      </c>
      <c r="C395" s="49" t="s">
        <v>217</v>
      </c>
      <c r="D395" s="50">
        <v>394</v>
      </c>
      <c r="E395" s="16" t="str">
        <f t="shared" si="14"/>
        <v>Dental_Claims_Line+Service_End_Dt_Day</v>
      </c>
      <c r="F395" s="39"/>
      <c r="G395" s="25"/>
      <c r="H395" s="8" t="s">
        <v>5</v>
      </c>
      <c r="I395" s="6" t="s">
        <v>237</v>
      </c>
      <c r="J395" s="6" t="s">
        <v>382</v>
      </c>
      <c r="K395" s="6" t="s">
        <v>246</v>
      </c>
      <c r="L395" s="6">
        <v>18</v>
      </c>
    </row>
    <row r="396" spans="1:66" ht="24.75" customHeight="1" x14ac:dyDescent="0.7">
      <c r="A396" s="40" t="s">
        <v>360</v>
      </c>
      <c r="B396" s="40" t="s">
        <v>16</v>
      </c>
      <c r="C396" s="49" t="s">
        <v>218</v>
      </c>
      <c r="D396" s="50">
        <v>395</v>
      </c>
      <c r="E396" s="16" t="str">
        <f t="shared" si="14"/>
        <v>Dental_Claims_Line+Service_End_Dt_Month</v>
      </c>
      <c r="F396" s="39"/>
      <c r="G396" s="25"/>
      <c r="H396" s="8" t="s">
        <v>5</v>
      </c>
      <c r="I396" s="6" t="s">
        <v>237</v>
      </c>
      <c r="J396" s="6" t="s">
        <v>383</v>
      </c>
      <c r="K396" s="6" t="s">
        <v>246</v>
      </c>
      <c r="L396" s="6">
        <v>18</v>
      </c>
    </row>
    <row r="397" spans="1:66" ht="24.75" customHeight="1" x14ac:dyDescent="0.7">
      <c r="A397" s="40" t="s">
        <v>360</v>
      </c>
      <c r="B397" s="40" t="s">
        <v>16</v>
      </c>
      <c r="C397" s="49" t="s">
        <v>219</v>
      </c>
      <c r="D397" s="50">
        <v>396</v>
      </c>
      <c r="E397" s="16" t="str">
        <f t="shared" si="14"/>
        <v>Dental_Claims_Line+Service_End_Dt_Year</v>
      </c>
      <c r="F397" s="39"/>
      <c r="G397" s="25"/>
      <c r="H397" s="8" t="s">
        <v>7</v>
      </c>
      <c r="I397" s="6" t="s">
        <v>237</v>
      </c>
      <c r="J397" s="6" t="s">
        <v>384</v>
      </c>
      <c r="K397" s="6" t="s">
        <v>246</v>
      </c>
      <c r="L397" s="6">
        <v>18</v>
      </c>
    </row>
    <row r="398" spans="1:66" ht="24.75" customHeight="1" x14ac:dyDescent="0.7">
      <c r="A398" s="40" t="s">
        <v>360</v>
      </c>
      <c r="B398" s="40" t="s">
        <v>16</v>
      </c>
      <c r="C398" s="49" t="s">
        <v>86</v>
      </c>
      <c r="D398" s="50">
        <v>397</v>
      </c>
      <c r="E398" s="16" t="str">
        <f t="shared" si="14"/>
        <v>Dental_Claims_Line+Service_Start_Dt</v>
      </c>
      <c r="F398" s="39"/>
      <c r="G398" s="25"/>
      <c r="H398" s="8" t="s">
        <v>5</v>
      </c>
      <c r="I398" s="6" t="s">
        <v>238</v>
      </c>
      <c r="J398" s="6" t="s">
        <v>385</v>
      </c>
      <c r="K398" s="6" t="s">
        <v>16</v>
      </c>
      <c r="L398" s="6">
        <v>10</v>
      </c>
    </row>
    <row r="399" spans="1:66" ht="24.75" customHeight="1" x14ac:dyDescent="0.7">
      <c r="A399" s="40" t="s">
        <v>360</v>
      </c>
      <c r="B399" s="40" t="s">
        <v>16</v>
      </c>
      <c r="C399" s="49" t="s">
        <v>220</v>
      </c>
      <c r="D399" s="50">
        <v>398</v>
      </c>
      <c r="E399" s="16" t="str">
        <f t="shared" si="14"/>
        <v>Dental_Claims_Line+Service_Start_Dt_Day</v>
      </c>
      <c r="F399" s="39"/>
      <c r="G399" s="25"/>
      <c r="H399" s="8" t="s">
        <v>5</v>
      </c>
      <c r="I399" s="6" t="s">
        <v>238</v>
      </c>
      <c r="J399" s="6" t="s">
        <v>386</v>
      </c>
      <c r="K399" s="6" t="s">
        <v>246</v>
      </c>
      <c r="L399" s="6">
        <v>18</v>
      </c>
    </row>
    <row r="400" spans="1:66" ht="24.75" customHeight="1" x14ac:dyDescent="0.7">
      <c r="A400" s="40" t="s">
        <v>360</v>
      </c>
      <c r="B400" s="40" t="s">
        <v>16</v>
      </c>
      <c r="C400" s="49" t="s">
        <v>221</v>
      </c>
      <c r="D400" s="50">
        <v>399</v>
      </c>
      <c r="E400" s="16" t="str">
        <f t="shared" si="14"/>
        <v>Dental_Claims_Line+Service_Start_Dt_Month</v>
      </c>
      <c r="F400" s="39"/>
      <c r="G400" s="25"/>
      <c r="H400" s="8" t="s">
        <v>5</v>
      </c>
      <c r="I400" s="6" t="s">
        <v>238</v>
      </c>
      <c r="J400" s="6" t="s">
        <v>387</v>
      </c>
      <c r="K400" s="6" t="s">
        <v>246</v>
      </c>
      <c r="L400" s="6">
        <v>18</v>
      </c>
    </row>
    <row r="401" spans="1:66" ht="24.75" customHeight="1" x14ac:dyDescent="0.7">
      <c r="A401" s="40" t="s">
        <v>360</v>
      </c>
      <c r="B401" s="40" t="s">
        <v>16</v>
      </c>
      <c r="C401" s="49" t="s">
        <v>222</v>
      </c>
      <c r="D401" s="50">
        <v>400</v>
      </c>
      <c r="E401" s="16" t="str">
        <f t="shared" si="14"/>
        <v>Dental_Claims_Line+Service_Start_Dt_Year</v>
      </c>
      <c r="F401" s="39"/>
      <c r="G401" s="25"/>
      <c r="H401" s="8" t="s">
        <v>7</v>
      </c>
      <c r="I401" s="6" t="s">
        <v>238</v>
      </c>
      <c r="J401" s="6" t="s">
        <v>388</v>
      </c>
      <c r="K401" s="6" t="s">
        <v>246</v>
      </c>
      <c r="L401" s="6">
        <v>18</v>
      </c>
    </row>
    <row r="402" spans="1:66" ht="61" customHeight="1" x14ac:dyDescent="0.7">
      <c r="A402" s="40" t="s">
        <v>360</v>
      </c>
      <c r="B402" s="40" t="s">
        <v>34</v>
      </c>
      <c r="C402" s="49" t="s">
        <v>41</v>
      </c>
      <c r="D402" s="50">
        <v>401</v>
      </c>
      <c r="E402" s="16" t="str">
        <f t="shared" si="14"/>
        <v>Dental_Claims_Line+Charge_Amt</v>
      </c>
      <c r="F402" s="39"/>
      <c r="G402" s="58"/>
      <c r="H402" s="8" t="s">
        <v>7</v>
      </c>
      <c r="I402" s="6" t="s">
        <v>42</v>
      </c>
      <c r="J402" s="22" t="s">
        <v>258</v>
      </c>
      <c r="K402" s="6" t="s">
        <v>246</v>
      </c>
      <c r="L402" s="6">
        <v>18</v>
      </c>
    </row>
    <row r="403" spans="1:66" ht="24.75" customHeight="1" x14ac:dyDescent="0.7">
      <c r="A403" s="40" t="s">
        <v>360</v>
      </c>
      <c r="B403" s="40" t="s">
        <v>34</v>
      </c>
      <c r="C403" s="49" t="s">
        <v>35</v>
      </c>
      <c r="D403" s="50">
        <v>402</v>
      </c>
      <c r="E403" s="16" t="str">
        <f t="shared" si="14"/>
        <v>Dental_Claims_Line+Allowed_Amt</v>
      </c>
      <c r="F403" s="39"/>
      <c r="G403" s="58"/>
      <c r="H403" s="8" t="s">
        <v>7</v>
      </c>
      <c r="I403" s="6" t="s">
        <v>372</v>
      </c>
      <c r="J403" s="6" t="s">
        <v>389</v>
      </c>
      <c r="K403" s="6" t="s">
        <v>246</v>
      </c>
      <c r="L403" s="6">
        <v>18</v>
      </c>
    </row>
    <row r="404" spans="1:66" ht="24.75" customHeight="1" x14ac:dyDescent="0.7">
      <c r="A404" s="40" t="s">
        <v>360</v>
      </c>
      <c r="B404" s="40" t="s">
        <v>34</v>
      </c>
      <c r="C404" s="49" t="s">
        <v>47</v>
      </c>
      <c r="D404" s="50">
        <v>403</v>
      </c>
      <c r="E404" s="16" t="str">
        <f t="shared" si="14"/>
        <v>Dental_Claims_Line+Coinsurance_Amt</v>
      </c>
      <c r="F404" s="39"/>
      <c r="G404" s="58"/>
      <c r="H404" s="8" t="s">
        <v>564</v>
      </c>
      <c r="I404" s="6" t="s">
        <v>48</v>
      </c>
      <c r="J404" s="6" t="s">
        <v>266</v>
      </c>
      <c r="K404" s="6" t="s">
        <v>246</v>
      </c>
      <c r="L404" s="6">
        <v>18</v>
      </c>
    </row>
    <row r="405" spans="1:66" ht="24.75" customHeight="1" x14ac:dyDescent="0.7">
      <c r="A405" s="40" t="s">
        <v>360</v>
      </c>
      <c r="B405" s="40" t="s">
        <v>34</v>
      </c>
      <c r="C405" s="49" t="s">
        <v>49</v>
      </c>
      <c r="D405" s="50">
        <v>404</v>
      </c>
      <c r="E405" s="16" t="str">
        <f t="shared" si="14"/>
        <v>Dental_Claims_Line+Copay_Amt</v>
      </c>
      <c r="F405" s="39"/>
      <c r="G405" s="58"/>
      <c r="H405" s="8" t="s">
        <v>564</v>
      </c>
      <c r="I405" s="6" t="s">
        <v>50</v>
      </c>
      <c r="J405" s="6" t="s">
        <v>259</v>
      </c>
      <c r="K405" s="6" t="s">
        <v>246</v>
      </c>
      <c r="L405" s="6">
        <v>18</v>
      </c>
    </row>
    <row r="406" spans="1:66" ht="28" customHeight="1" x14ac:dyDescent="0.7">
      <c r="A406" s="40" t="s">
        <v>360</v>
      </c>
      <c r="B406" s="40" t="s">
        <v>34</v>
      </c>
      <c r="C406" s="49" t="s">
        <v>51</v>
      </c>
      <c r="D406" s="50">
        <v>405</v>
      </c>
      <c r="E406" s="16" t="str">
        <f t="shared" si="14"/>
        <v>Dental_Claims_Line+Deductible_Amt</v>
      </c>
      <c r="F406" s="39"/>
      <c r="G406" s="58"/>
      <c r="H406" s="8" t="s">
        <v>564</v>
      </c>
      <c r="I406" s="6" t="s">
        <v>52</v>
      </c>
      <c r="J406" s="22" t="s">
        <v>390</v>
      </c>
      <c r="K406" s="6" t="s">
        <v>246</v>
      </c>
      <c r="L406" s="6">
        <v>18</v>
      </c>
    </row>
    <row r="407" spans="1:66" ht="24.75" customHeight="1" x14ac:dyDescent="0.7">
      <c r="A407" s="40" t="s">
        <v>360</v>
      </c>
      <c r="B407" s="40" t="s">
        <v>34</v>
      </c>
      <c r="C407" s="49" t="s">
        <v>76</v>
      </c>
      <c r="D407" s="50">
        <v>406</v>
      </c>
      <c r="E407" s="16" t="str">
        <f t="shared" si="14"/>
        <v>Dental_Claims_Line+Member_Liability_Amt</v>
      </c>
      <c r="F407" s="39"/>
      <c r="G407" s="58"/>
      <c r="H407" s="8" t="s">
        <v>564</v>
      </c>
      <c r="I407" s="6" t="s">
        <v>6</v>
      </c>
      <c r="J407" s="6" t="s">
        <v>512</v>
      </c>
      <c r="K407" s="6" t="s">
        <v>246</v>
      </c>
      <c r="L407" s="6">
        <v>18</v>
      </c>
    </row>
    <row r="408" spans="1:66" ht="24.75" customHeight="1" x14ac:dyDescent="0.7">
      <c r="A408" s="40" t="s">
        <v>360</v>
      </c>
      <c r="B408" s="40" t="s">
        <v>34</v>
      </c>
      <c r="C408" s="49" t="s">
        <v>610</v>
      </c>
      <c r="D408" s="50">
        <v>407</v>
      </c>
      <c r="E408" s="16" t="str">
        <f t="shared" si="14"/>
        <v>Dental_Claims_Line+Plan_Covered_Amt</v>
      </c>
      <c r="F408" s="39"/>
      <c r="G408" s="58"/>
      <c r="H408" s="8" t="s">
        <v>564</v>
      </c>
      <c r="I408" s="6"/>
      <c r="J408" s="6"/>
      <c r="K408" s="6" t="s">
        <v>246</v>
      </c>
      <c r="L408" s="6">
        <v>18</v>
      </c>
    </row>
    <row r="409" spans="1:66" ht="24.75" customHeight="1" x14ac:dyDescent="0.7">
      <c r="A409" s="40" t="s">
        <v>360</v>
      </c>
      <c r="B409" s="40" t="s">
        <v>34</v>
      </c>
      <c r="C409" s="49" t="s">
        <v>79</v>
      </c>
      <c r="D409" s="50">
        <v>408</v>
      </c>
      <c r="E409" s="16" t="str">
        <f t="shared" si="14"/>
        <v>Dental_Claims_Line+Plan_Paid_Amt</v>
      </c>
      <c r="F409" s="39"/>
      <c r="G409" s="58"/>
      <c r="H409" s="8" t="s">
        <v>564</v>
      </c>
      <c r="I409" s="6" t="s">
        <v>80</v>
      </c>
      <c r="J409" s="6" t="s">
        <v>260</v>
      </c>
      <c r="K409" s="6" t="s">
        <v>246</v>
      </c>
      <c r="L409" s="6">
        <v>18</v>
      </c>
    </row>
    <row r="410" spans="1:66" ht="24.75" customHeight="1" x14ac:dyDescent="0.7">
      <c r="A410" s="40" t="s">
        <v>360</v>
      </c>
      <c r="B410" s="40" t="s">
        <v>34</v>
      </c>
      <c r="C410" s="49" t="s">
        <v>81</v>
      </c>
      <c r="D410" s="50">
        <v>409</v>
      </c>
      <c r="E410" s="16" t="str">
        <f t="shared" si="14"/>
        <v>Dental_Claims_Line+Prepaid_Amt</v>
      </c>
      <c r="F410" s="39"/>
      <c r="G410" s="58"/>
      <c r="H410" s="8" t="s">
        <v>7</v>
      </c>
      <c r="I410" s="6" t="s">
        <v>82</v>
      </c>
      <c r="J410" s="6" t="s">
        <v>261</v>
      </c>
      <c r="K410" s="6" t="s">
        <v>246</v>
      </c>
      <c r="L410" s="6">
        <v>18</v>
      </c>
    </row>
    <row r="411" spans="1:66" ht="51" customHeight="1" x14ac:dyDescent="0.7">
      <c r="A411" s="40" t="s">
        <v>360</v>
      </c>
      <c r="B411" s="40" t="s">
        <v>34</v>
      </c>
      <c r="C411" s="49" t="s">
        <v>684</v>
      </c>
      <c r="D411" s="50">
        <v>410</v>
      </c>
      <c r="E411" s="16" t="str">
        <f t="shared" si="14"/>
        <v>Dental_Claims_Line+COB_TPL_Amount</v>
      </c>
      <c r="F411" s="39"/>
      <c r="G411" s="58"/>
      <c r="H411" s="8" t="s">
        <v>564</v>
      </c>
      <c r="I411" s="6" t="s">
        <v>685</v>
      </c>
      <c r="J411" s="22" t="s">
        <v>698</v>
      </c>
      <c r="K411" s="6" t="s">
        <v>246</v>
      </c>
      <c r="L411" s="6">
        <v>18</v>
      </c>
    </row>
    <row r="412" spans="1:66" ht="24.75" customHeight="1" x14ac:dyDescent="0.7">
      <c r="A412" s="40" t="s">
        <v>360</v>
      </c>
      <c r="B412" s="40" t="s">
        <v>95</v>
      </c>
      <c r="C412" s="49" t="s">
        <v>96</v>
      </c>
      <c r="D412" s="50">
        <v>411</v>
      </c>
      <c r="E412" s="16" t="str">
        <f t="shared" si="14"/>
        <v>Dental_Claims_Line+NDC_Cd</v>
      </c>
      <c r="F412" s="39"/>
      <c r="G412" s="58"/>
      <c r="H412" s="8" t="s">
        <v>7</v>
      </c>
      <c r="I412" s="6" t="s">
        <v>97</v>
      </c>
      <c r="J412" s="6" t="s">
        <v>765</v>
      </c>
      <c r="K412" s="6" t="s">
        <v>244</v>
      </c>
      <c r="L412" s="6">
        <v>14</v>
      </c>
    </row>
    <row r="413" spans="1:66" s="27" customFormat="1" ht="46.5" customHeight="1" x14ac:dyDescent="0.7">
      <c r="A413" s="40" t="s">
        <v>360</v>
      </c>
      <c r="B413" s="40" t="s">
        <v>4</v>
      </c>
      <c r="C413" s="49" t="s">
        <v>40</v>
      </c>
      <c r="D413" s="50">
        <v>412</v>
      </c>
      <c r="E413" s="16" t="str">
        <f t="shared" si="14"/>
        <v>Dental_Claims_Line+Capitation_Flag</v>
      </c>
      <c r="F413" s="39"/>
      <c r="G413" s="58"/>
      <c r="H413" s="8" t="s">
        <v>7</v>
      </c>
      <c r="I413" s="6" t="s">
        <v>6</v>
      </c>
      <c r="J413" s="22" t="s">
        <v>568</v>
      </c>
      <c r="K413" s="6" t="s">
        <v>244</v>
      </c>
      <c r="L413" s="6">
        <v>1</v>
      </c>
      <c r="M413" s="29"/>
      <c r="N413" s="29"/>
      <c r="O413" s="29"/>
      <c r="P413" s="29"/>
      <c r="Q413" s="29"/>
      <c r="R413" s="29"/>
      <c r="S413" s="29"/>
      <c r="T413" s="29"/>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c r="BB413" s="29"/>
      <c r="BC413" s="29"/>
      <c r="BD413" s="29"/>
      <c r="BE413" s="29"/>
      <c r="BF413" s="29"/>
      <c r="BG413" s="29"/>
      <c r="BH413" s="29"/>
      <c r="BI413" s="29"/>
      <c r="BJ413" s="29"/>
      <c r="BK413" s="29"/>
      <c r="BL413" s="29"/>
      <c r="BM413" s="29"/>
      <c r="BN413" s="29"/>
    </row>
    <row r="414" spans="1:66" ht="24.75" customHeight="1" x14ac:dyDescent="0.7">
      <c r="A414" s="40" t="s">
        <v>360</v>
      </c>
      <c r="B414" s="40" t="s">
        <v>4</v>
      </c>
      <c r="C414" s="49" t="s">
        <v>215</v>
      </c>
      <c r="D414" s="50">
        <v>413</v>
      </c>
      <c r="E414" s="16" t="str">
        <f t="shared" si="14"/>
        <v>Dental_Claims_Line+Dental_Carrier_Flag</v>
      </c>
      <c r="F414" s="39"/>
      <c r="G414" s="58"/>
      <c r="H414" s="8" t="s">
        <v>7</v>
      </c>
      <c r="I414" s="6"/>
      <c r="J414" s="6" t="s">
        <v>398</v>
      </c>
      <c r="K414" s="6" t="s">
        <v>244</v>
      </c>
      <c r="L414" s="6">
        <v>1</v>
      </c>
    </row>
    <row r="415" spans="1:66" ht="24.75" customHeight="1" x14ac:dyDescent="0.7">
      <c r="A415" s="40" t="s">
        <v>360</v>
      </c>
      <c r="B415" s="40" t="s">
        <v>4</v>
      </c>
      <c r="C415" s="49" t="s">
        <v>53</v>
      </c>
      <c r="D415" s="50">
        <v>414</v>
      </c>
      <c r="E415" s="16" t="str">
        <f t="shared" si="14"/>
        <v>Dental_Claims_Line+Dental_Flag</v>
      </c>
      <c r="F415" s="39"/>
      <c r="G415" s="58"/>
      <c r="H415" s="8" t="s">
        <v>7</v>
      </c>
      <c r="I415" s="6"/>
      <c r="J415" s="6" t="s">
        <v>399</v>
      </c>
      <c r="K415" s="6" t="s">
        <v>244</v>
      </c>
      <c r="L415" s="6">
        <v>1</v>
      </c>
    </row>
    <row r="416" spans="1:66" ht="24.75" customHeight="1" x14ac:dyDescent="0.7">
      <c r="A416" s="40" t="s">
        <v>360</v>
      </c>
      <c r="B416" s="40" t="s">
        <v>4</v>
      </c>
      <c r="C416" s="49" t="s">
        <v>93</v>
      </c>
      <c r="D416" s="50">
        <v>415</v>
      </c>
      <c r="E416" s="16" t="str">
        <f t="shared" ref="E416:E461" si="15">A416&amp;"+"&amp;C416</f>
        <v>Dental_Claims_Line+Line_No</v>
      </c>
      <c r="F416" s="39" t="str">
        <f t="array" ref="F416">IF(AND($G$384:$G$427=""),"","X")</f>
        <v/>
      </c>
      <c r="G416" s="58"/>
      <c r="H416" s="8" t="s">
        <v>7</v>
      </c>
      <c r="I416" s="6" t="s">
        <v>94</v>
      </c>
      <c r="J416" s="6" t="s">
        <v>270</v>
      </c>
      <c r="K416" s="6" t="s">
        <v>245</v>
      </c>
      <c r="L416" s="6">
        <v>19</v>
      </c>
    </row>
    <row r="417" spans="1:66" ht="24.75" customHeight="1" x14ac:dyDescent="0.7">
      <c r="A417" s="40" t="s">
        <v>360</v>
      </c>
      <c r="B417" s="40" t="s">
        <v>4</v>
      </c>
      <c r="C417" s="49" t="s">
        <v>43</v>
      </c>
      <c r="D417" s="50">
        <v>416</v>
      </c>
      <c r="E417" s="16" t="str">
        <f>A417&amp;"+"&amp;C417</f>
        <v>Dental_Claims_Line+Claim_Status_Cd</v>
      </c>
      <c r="F417" s="39"/>
      <c r="G417" s="58"/>
      <c r="H417" s="8" t="s">
        <v>7</v>
      </c>
      <c r="I417" s="6" t="s">
        <v>44</v>
      </c>
      <c r="J417" s="6" t="s">
        <v>396</v>
      </c>
      <c r="K417" s="6" t="s">
        <v>244</v>
      </c>
      <c r="L417" s="6">
        <v>2</v>
      </c>
    </row>
    <row r="418" spans="1:66" ht="56.5" customHeight="1" x14ac:dyDescent="0.7">
      <c r="A418" s="40" t="s">
        <v>360</v>
      </c>
      <c r="B418" s="40" t="s">
        <v>4</v>
      </c>
      <c r="C418" s="49" t="s">
        <v>98</v>
      </c>
      <c r="D418" s="50">
        <v>417</v>
      </c>
      <c r="E418" s="16" t="str">
        <f t="shared" si="15"/>
        <v>Dental_Claims_Line+Place_of_Service_Cd</v>
      </c>
      <c r="F418" s="39"/>
      <c r="G418" s="58"/>
      <c r="H418" s="8" t="s">
        <v>7</v>
      </c>
      <c r="I418" s="6" t="s">
        <v>99</v>
      </c>
      <c r="J418" s="22" t="s">
        <v>268</v>
      </c>
      <c r="K418" s="6" t="s">
        <v>255</v>
      </c>
      <c r="L418" s="6">
        <v>2</v>
      </c>
    </row>
    <row r="419" spans="1:66" ht="55" customHeight="1" x14ac:dyDescent="0.7">
      <c r="A419" s="40" t="s">
        <v>360</v>
      </c>
      <c r="B419" s="40" t="s">
        <v>4</v>
      </c>
      <c r="C419" s="49" t="s">
        <v>102</v>
      </c>
      <c r="D419" s="50">
        <v>418</v>
      </c>
      <c r="E419" s="16" t="str">
        <f t="shared" si="15"/>
        <v>Dental_Claims_Line+Service_Qty</v>
      </c>
      <c r="F419" s="39"/>
      <c r="G419" s="58"/>
      <c r="H419" s="8" t="s">
        <v>7</v>
      </c>
      <c r="I419" s="6" t="s">
        <v>103</v>
      </c>
      <c r="J419" s="22" t="s">
        <v>269</v>
      </c>
      <c r="K419" s="6" t="s">
        <v>245</v>
      </c>
      <c r="L419" s="6">
        <v>19</v>
      </c>
    </row>
    <row r="420" spans="1:66" s="27" customFormat="1" ht="62.5" customHeight="1" x14ac:dyDescent="0.7">
      <c r="A420" s="40" t="s">
        <v>360</v>
      </c>
      <c r="B420" s="40" t="s">
        <v>4</v>
      </c>
      <c r="C420" s="49" t="s">
        <v>692</v>
      </c>
      <c r="D420" s="50">
        <v>419</v>
      </c>
      <c r="E420" s="16" t="str">
        <f t="shared" si="15"/>
        <v>Dental_Claims_Line+Unit_Of_Measure</v>
      </c>
      <c r="F420" s="39" t="str">
        <f>IF(G419="","","X")</f>
        <v/>
      </c>
      <c r="G420" s="58"/>
      <c r="H420" s="8" t="s">
        <v>7</v>
      </c>
      <c r="I420" s="6" t="s">
        <v>696</v>
      </c>
      <c r="J420" s="22" t="s">
        <v>700</v>
      </c>
      <c r="K420" s="6" t="s">
        <v>244</v>
      </c>
      <c r="L420" s="6">
        <v>2</v>
      </c>
      <c r="M420" s="29"/>
      <c r="N420" s="29"/>
      <c r="O420" s="29"/>
      <c r="P420" s="29"/>
      <c r="Q420" s="29"/>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c r="BB420" s="29"/>
      <c r="BC420" s="29"/>
      <c r="BD420" s="29"/>
      <c r="BE420" s="29"/>
      <c r="BF420" s="29"/>
      <c r="BG420" s="29"/>
      <c r="BH420" s="29"/>
      <c r="BI420" s="29"/>
      <c r="BJ420" s="29"/>
      <c r="BK420" s="29"/>
      <c r="BL420" s="29"/>
      <c r="BM420" s="29"/>
      <c r="BN420" s="29"/>
    </row>
    <row r="421" spans="1:66" ht="24.75" customHeight="1" x14ac:dyDescent="0.7">
      <c r="A421" s="40" t="s">
        <v>360</v>
      </c>
      <c r="B421" s="40" t="s">
        <v>4</v>
      </c>
      <c r="C421" s="49" t="s">
        <v>687</v>
      </c>
      <c r="D421" s="50">
        <v>420</v>
      </c>
      <c r="E421" s="16" t="str">
        <f>A421&amp;"+"&amp;C421</f>
        <v>Dental_Claims_Line+Provider_Network_Indicator</v>
      </c>
      <c r="F421" s="39"/>
      <c r="G421" s="58"/>
      <c r="H421" s="8" t="s">
        <v>7</v>
      </c>
      <c r="I421" s="6" t="s">
        <v>688</v>
      </c>
      <c r="J421" s="6" t="s">
        <v>689</v>
      </c>
      <c r="K421" s="6" t="s">
        <v>244</v>
      </c>
      <c r="L421" s="6">
        <v>1</v>
      </c>
    </row>
    <row r="422" spans="1:66" ht="64" customHeight="1" x14ac:dyDescent="0.7">
      <c r="A422" s="40" t="s">
        <v>360</v>
      </c>
      <c r="B422" s="40" t="s">
        <v>4</v>
      </c>
      <c r="C422" s="49" t="s">
        <v>690</v>
      </c>
      <c r="D422" s="50">
        <v>421</v>
      </c>
      <c r="E422" s="16" t="str">
        <f>A422&amp;"+"&amp;C422</f>
        <v>Dental_Claims_Line+Denied_Claim_Ind</v>
      </c>
      <c r="F422" s="39"/>
      <c r="G422" s="58"/>
      <c r="H422" s="8" t="s">
        <v>7</v>
      </c>
      <c r="I422" s="6" t="s">
        <v>694</v>
      </c>
      <c r="J422" s="22" t="s">
        <v>699</v>
      </c>
      <c r="K422" s="6" t="s">
        <v>255</v>
      </c>
      <c r="L422" s="6">
        <v>1</v>
      </c>
    </row>
    <row r="423" spans="1:66" ht="123.65" customHeight="1" x14ac:dyDescent="0.7">
      <c r="A423" s="40" t="s">
        <v>360</v>
      </c>
      <c r="B423" s="40" t="s">
        <v>4</v>
      </c>
      <c r="C423" s="49" t="s">
        <v>691</v>
      </c>
      <c r="D423" s="50">
        <v>422</v>
      </c>
      <c r="E423" s="16" t="str">
        <f>A423&amp;"+"&amp;C423</f>
        <v>Dental_Claims_Line+Claim_Line_Type</v>
      </c>
      <c r="F423" s="39"/>
      <c r="G423" s="58"/>
      <c r="H423" s="8" t="s">
        <v>7</v>
      </c>
      <c r="I423" s="6" t="s">
        <v>695</v>
      </c>
      <c r="J423" s="22" t="s">
        <v>746</v>
      </c>
      <c r="K423" s="6" t="s">
        <v>255</v>
      </c>
      <c r="L423" s="6">
        <v>1</v>
      </c>
    </row>
    <row r="424" spans="1:66" ht="139" customHeight="1" x14ac:dyDescent="0.7">
      <c r="A424" s="40" t="s">
        <v>360</v>
      </c>
      <c r="B424" s="40" t="s">
        <v>4</v>
      </c>
      <c r="C424" s="49" t="s">
        <v>693</v>
      </c>
      <c r="D424" s="50">
        <v>423</v>
      </c>
      <c r="E424" s="16" t="str">
        <f>A424&amp;"+"&amp;C424</f>
        <v>Dental_Claims_Line+Payment_Arrangement_Type</v>
      </c>
      <c r="F424" s="39"/>
      <c r="G424" s="58"/>
      <c r="H424" s="8" t="s">
        <v>7</v>
      </c>
      <c r="I424" s="6" t="s">
        <v>697</v>
      </c>
      <c r="J424" s="22" t="s">
        <v>701</v>
      </c>
      <c r="K424" s="6" t="s">
        <v>255</v>
      </c>
      <c r="L424" s="6">
        <v>2</v>
      </c>
    </row>
    <row r="425" spans="1:66" ht="24.75" customHeight="1" x14ac:dyDescent="0.7">
      <c r="A425" s="40" t="s">
        <v>360</v>
      </c>
      <c r="B425" s="40" t="s">
        <v>361</v>
      </c>
      <c r="C425" s="49" t="s">
        <v>362</v>
      </c>
      <c r="D425" s="50">
        <v>424</v>
      </c>
      <c r="E425" s="16" t="str">
        <f>A425&amp;"+"&amp;C425</f>
        <v>Dental_Claims_Line+Dental_Quadrant</v>
      </c>
      <c r="F425" s="39"/>
      <c r="G425" s="25"/>
      <c r="H425" s="8" t="s">
        <v>7</v>
      </c>
      <c r="I425" s="6"/>
      <c r="J425" s="6" t="s">
        <v>514</v>
      </c>
      <c r="K425" s="6" t="s">
        <v>244</v>
      </c>
      <c r="L425" s="6">
        <v>2</v>
      </c>
    </row>
    <row r="426" spans="1:66" ht="24.75" customHeight="1" x14ac:dyDescent="0.7">
      <c r="A426" s="40" t="s">
        <v>360</v>
      </c>
      <c r="B426" s="40" t="s">
        <v>361</v>
      </c>
      <c r="C426" s="49" t="s">
        <v>363</v>
      </c>
      <c r="D426" s="50">
        <v>425</v>
      </c>
      <c r="E426" s="16" t="str">
        <f t="shared" si="15"/>
        <v>Dental_Claims_Line+Tooth_Number</v>
      </c>
      <c r="F426" s="39"/>
      <c r="G426" s="25"/>
      <c r="H426" s="8" t="s">
        <v>7</v>
      </c>
      <c r="I426" s="6"/>
      <c r="J426" s="6" t="s">
        <v>515</v>
      </c>
      <c r="K426" s="6" t="s">
        <v>244</v>
      </c>
      <c r="L426" s="6">
        <v>20</v>
      </c>
    </row>
    <row r="427" spans="1:66" ht="24.75" customHeight="1" x14ac:dyDescent="0.7">
      <c r="A427" s="40" t="s">
        <v>360</v>
      </c>
      <c r="B427" s="40" t="s">
        <v>361</v>
      </c>
      <c r="C427" s="49" t="s">
        <v>364</v>
      </c>
      <c r="D427" s="50">
        <v>426</v>
      </c>
      <c r="E427" s="16" t="str">
        <f t="shared" si="15"/>
        <v>Dental_Claims_Line+Tooth_Surface</v>
      </c>
      <c r="F427" s="39"/>
      <c r="G427" s="25"/>
      <c r="H427" s="8" t="s">
        <v>7</v>
      </c>
      <c r="I427" s="6"/>
      <c r="J427" s="6" t="s">
        <v>516</v>
      </c>
      <c r="K427" s="6" t="s">
        <v>244</v>
      </c>
      <c r="L427" s="6">
        <v>10</v>
      </c>
    </row>
    <row r="428" spans="1:66" ht="24.75" customHeight="1" x14ac:dyDescent="0.7">
      <c r="A428" s="40" t="s">
        <v>609</v>
      </c>
      <c r="B428" s="40" t="s">
        <v>11</v>
      </c>
      <c r="C428" s="49" t="s">
        <v>19</v>
      </c>
      <c r="D428" s="50">
        <v>427</v>
      </c>
      <c r="E428" s="16" t="str">
        <f t="shared" si="15"/>
        <v>Dental_Claims_Procedures+Claim_ID</v>
      </c>
      <c r="F428" s="39" t="str">
        <f t="array" ref="F428">IF(AND($G$428:$G$435=""),"","X")</f>
        <v/>
      </c>
      <c r="G428" s="58"/>
      <c r="H428" s="8" t="s">
        <v>7</v>
      </c>
      <c r="I428" s="6" t="s">
        <v>6</v>
      </c>
      <c r="J428" s="6" t="s">
        <v>511</v>
      </c>
      <c r="K428" s="6" t="s">
        <v>245</v>
      </c>
      <c r="L428" s="6">
        <v>19</v>
      </c>
    </row>
    <row r="429" spans="1:66" ht="24.75" customHeight="1" x14ac:dyDescent="0.7">
      <c r="A429" s="40" t="s">
        <v>609</v>
      </c>
      <c r="B429" s="40" t="s">
        <v>545</v>
      </c>
      <c r="C429" s="49" t="s">
        <v>213</v>
      </c>
      <c r="D429" s="50">
        <v>428</v>
      </c>
      <c r="E429" s="16" t="str">
        <f t="shared" si="15"/>
        <v>Dental_Claims_Procedures+ICD_Vers_Flag</v>
      </c>
      <c r="F429" s="39" t="str">
        <f>IF(G430="","","X")</f>
        <v/>
      </c>
      <c r="G429" s="58"/>
      <c r="H429" s="8" t="s">
        <v>7</v>
      </c>
      <c r="I429" s="6"/>
      <c r="J429" s="6" t="s">
        <v>577</v>
      </c>
      <c r="K429" s="6" t="s">
        <v>244</v>
      </c>
      <c r="L429" s="6">
        <v>1</v>
      </c>
    </row>
    <row r="430" spans="1:66" ht="24.75" customHeight="1" x14ac:dyDescent="0.7">
      <c r="A430" s="40" t="s">
        <v>609</v>
      </c>
      <c r="B430" s="40" t="s">
        <v>545</v>
      </c>
      <c r="C430" s="49" t="s">
        <v>104</v>
      </c>
      <c r="D430" s="50">
        <v>429</v>
      </c>
      <c r="E430" s="16" t="str">
        <f t="shared" si="15"/>
        <v>Dental_Claims_Procedures+Procedure_Cd</v>
      </c>
      <c r="F430" s="39"/>
      <c r="G430" s="58"/>
      <c r="H430" s="8" t="s">
        <v>7</v>
      </c>
      <c r="I430" s="6" t="s">
        <v>370</v>
      </c>
      <c r="J430" s="6" t="s">
        <v>422</v>
      </c>
      <c r="K430" s="6" t="s">
        <v>244</v>
      </c>
      <c r="L430" s="6">
        <v>7</v>
      </c>
    </row>
    <row r="431" spans="1:66" ht="24.75" customHeight="1" x14ac:dyDescent="0.7">
      <c r="A431" s="40" t="s">
        <v>609</v>
      </c>
      <c r="B431" s="40" t="s">
        <v>545</v>
      </c>
      <c r="C431" s="49" t="s">
        <v>297</v>
      </c>
      <c r="D431" s="50">
        <v>430</v>
      </c>
      <c r="E431" s="16" t="str">
        <f t="shared" si="15"/>
        <v>Dental_Claims_Procedures+Seq_Num</v>
      </c>
      <c r="F431" s="39"/>
      <c r="G431" s="58"/>
      <c r="H431" s="8" t="s">
        <v>7</v>
      </c>
      <c r="I431" s="6" t="s">
        <v>370</v>
      </c>
      <c r="J431" s="6" t="s">
        <v>423</v>
      </c>
      <c r="K431" s="6" t="s">
        <v>245</v>
      </c>
      <c r="L431" s="6">
        <v>19</v>
      </c>
    </row>
    <row r="432" spans="1:66" ht="24.75" customHeight="1" x14ac:dyDescent="0.7">
      <c r="A432" s="40" t="s">
        <v>609</v>
      </c>
      <c r="B432" s="40" t="s">
        <v>16</v>
      </c>
      <c r="C432" s="49" t="s">
        <v>105</v>
      </c>
      <c r="D432" s="50">
        <v>431</v>
      </c>
      <c r="E432" s="16" t="str">
        <f t="shared" si="15"/>
        <v>Dental_Claims_Procedures+Procedure_Dt</v>
      </c>
      <c r="F432" s="39"/>
      <c r="G432" s="58"/>
      <c r="H432" s="8" t="s">
        <v>5</v>
      </c>
      <c r="I432" s="6" t="s">
        <v>368</v>
      </c>
      <c r="J432" s="6" t="s">
        <v>424</v>
      </c>
      <c r="K432" s="6" t="s">
        <v>16</v>
      </c>
      <c r="L432" s="6">
        <v>10</v>
      </c>
    </row>
    <row r="433" spans="1:66" ht="24.75" customHeight="1" x14ac:dyDescent="0.7">
      <c r="A433" s="40" t="s">
        <v>609</v>
      </c>
      <c r="B433" s="40" t="s">
        <v>16</v>
      </c>
      <c r="C433" s="49" t="s">
        <v>223</v>
      </c>
      <c r="D433" s="50">
        <v>432</v>
      </c>
      <c r="E433" s="16" t="str">
        <f t="shared" si="15"/>
        <v>Dental_Claims_Procedures+Procedure_Dt_Day</v>
      </c>
      <c r="F433" s="39"/>
      <c r="G433" s="25"/>
      <c r="H433" s="8" t="s">
        <v>5</v>
      </c>
      <c r="I433" s="6" t="s">
        <v>368</v>
      </c>
      <c r="J433" s="6" t="s">
        <v>425</v>
      </c>
      <c r="K433" s="6" t="s">
        <v>244</v>
      </c>
      <c r="L433" s="6">
        <v>2</v>
      </c>
    </row>
    <row r="434" spans="1:66" s="27" customFormat="1" ht="24.75" customHeight="1" x14ac:dyDescent="0.7">
      <c r="A434" s="40" t="s">
        <v>609</v>
      </c>
      <c r="B434" s="40" t="s">
        <v>16</v>
      </c>
      <c r="C434" s="49" t="s">
        <v>224</v>
      </c>
      <c r="D434" s="50">
        <v>433</v>
      </c>
      <c r="E434" s="16" t="str">
        <f t="shared" si="15"/>
        <v>Dental_Claims_Procedures+Procedure_Dt_Month</v>
      </c>
      <c r="F434" s="39"/>
      <c r="G434" s="25"/>
      <c r="H434" s="8" t="s">
        <v>5</v>
      </c>
      <c r="I434" s="6" t="s">
        <v>368</v>
      </c>
      <c r="J434" s="6" t="s">
        <v>426</v>
      </c>
      <c r="K434" s="6" t="s">
        <v>244</v>
      </c>
      <c r="L434" s="6">
        <v>2</v>
      </c>
      <c r="M434" s="29"/>
      <c r="N434" s="29"/>
      <c r="O434" s="29"/>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B434" s="29"/>
      <c r="BC434" s="29"/>
      <c r="BD434" s="29"/>
      <c r="BE434" s="29"/>
      <c r="BF434" s="29"/>
      <c r="BG434" s="29"/>
      <c r="BH434" s="29"/>
      <c r="BI434" s="29"/>
      <c r="BJ434" s="29"/>
      <c r="BK434" s="29"/>
      <c r="BL434" s="29"/>
      <c r="BM434" s="29"/>
      <c r="BN434" s="29"/>
    </row>
    <row r="435" spans="1:66" ht="24.75" customHeight="1" x14ac:dyDescent="0.7">
      <c r="A435" s="40" t="s">
        <v>609</v>
      </c>
      <c r="B435" s="40" t="s">
        <v>16</v>
      </c>
      <c r="C435" s="49" t="s">
        <v>225</v>
      </c>
      <c r="D435" s="50">
        <v>434</v>
      </c>
      <c r="E435" s="16" t="str">
        <f t="shared" si="15"/>
        <v>Dental_Claims_Procedures+Procedure_Dt_Year</v>
      </c>
      <c r="F435" s="39"/>
      <c r="G435" s="25"/>
      <c r="H435" s="8" t="s">
        <v>7</v>
      </c>
      <c r="I435" s="6" t="s">
        <v>368</v>
      </c>
      <c r="J435" s="6" t="s">
        <v>427</v>
      </c>
      <c r="K435" s="6" t="s">
        <v>244</v>
      </c>
      <c r="L435" s="6">
        <v>4</v>
      </c>
    </row>
    <row r="436" spans="1:66" ht="45" customHeight="1" x14ac:dyDescent="0.7">
      <c r="A436" s="40" t="s">
        <v>768</v>
      </c>
      <c r="B436" s="40" t="s">
        <v>11</v>
      </c>
      <c r="C436" s="49" t="s">
        <v>769</v>
      </c>
      <c r="D436" s="50">
        <v>435</v>
      </c>
      <c r="E436" s="16" t="str">
        <f t="shared" si="15"/>
        <v>Member_Street_Address_Crosswalk_All+Member_id</v>
      </c>
      <c r="F436" s="39" t="str">
        <f>IF(AND($G$437="",$G$226=""),"","X")</f>
        <v/>
      </c>
      <c r="G436" s="25"/>
      <c r="H436" s="8" t="s">
        <v>114</v>
      </c>
      <c r="I436" s="6" t="s">
        <v>75</v>
      </c>
      <c r="J436" s="22" t="s">
        <v>551</v>
      </c>
      <c r="K436" s="6" t="s">
        <v>245</v>
      </c>
      <c r="L436" s="6">
        <v>19</v>
      </c>
    </row>
    <row r="437" spans="1:66" ht="24.75" customHeight="1" x14ac:dyDescent="0.7">
      <c r="A437" s="40" t="s">
        <v>768</v>
      </c>
      <c r="B437" s="40" t="s">
        <v>15</v>
      </c>
      <c r="C437" s="49" t="s">
        <v>771</v>
      </c>
      <c r="D437" s="50">
        <v>436</v>
      </c>
      <c r="E437" s="16" t="str">
        <f t="shared" si="15"/>
        <v>Member_Street_Address_Crosswalk_All+Member_Street_Address</v>
      </c>
      <c r="F437" s="39" t="str">
        <f>IF(AND($G$437="",$G$226=""),"","X")</f>
        <v/>
      </c>
      <c r="G437" s="25"/>
      <c r="H437" s="8" t="s">
        <v>114</v>
      </c>
      <c r="I437" s="6" t="s">
        <v>123</v>
      </c>
      <c r="J437" s="6" t="s">
        <v>275</v>
      </c>
      <c r="K437" s="6" t="s">
        <v>244</v>
      </c>
      <c r="L437" s="6">
        <v>50</v>
      </c>
    </row>
    <row r="438" spans="1:66" ht="24.75" customHeight="1" x14ac:dyDescent="0.7">
      <c r="A438" s="40" t="s">
        <v>768</v>
      </c>
      <c r="B438" s="40" t="s">
        <v>15</v>
      </c>
      <c r="C438" s="49" t="s">
        <v>115</v>
      </c>
      <c r="D438" s="50">
        <v>437</v>
      </c>
      <c r="E438" s="16" t="str">
        <f t="shared" si="15"/>
        <v>Member_Street_Address_Crosswalk_All+Member_City_Nm</v>
      </c>
      <c r="F438" s="39" t="str">
        <f t="shared" ref="F438:F440" si="16">IF(AND($G$437="",$G$226=""),"","X")</f>
        <v/>
      </c>
      <c r="G438" s="25"/>
      <c r="H438" s="8" t="s">
        <v>114</v>
      </c>
      <c r="I438" s="6" t="s">
        <v>116</v>
      </c>
      <c r="J438" s="6" t="s">
        <v>274</v>
      </c>
      <c r="K438" s="6" t="s">
        <v>244</v>
      </c>
      <c r="L438" s="6">
        <v>60</v>
      </c>
    </row>
    <row r="439" spans="1:66" ht="24.75" customHeight="1" x14ac:dyDescent="0.7">
      <c r="A439" s="40" t="s">
        <v>768</v>
      </c>
      <c r="B439" s="40" t="s">
        <v>15</v>
      </c>
      <c r="C439" s="49" t="s">
        <v>121</v>
      </c>
      <c r="D439" s="50">
        <v>438</v>
      </c>
      <c r="E439" s="16" t="str">
        <f t="shared" si="15"/>
        <v>Member_Street_Address_Crosswalk_All+Member_State_Cd</v>
      </c>
      <c r="F439" s="39" t="str">
        <f t="shared" si="16"/>
        <v/>
      </c>
      <c r="G439" s="25"/>
      <c r="H439" s="8" t="s">
        <v>114</v>
      </c>
      <c r="I439" s="6" t="s">
        <v>122</v>
      </c>
      <c r="J439" s="6" t="s">
        <v>273</v>
      </c>
      <c r="K439" s="6" t="s">
        <v>244</v>
      </c>
      <c r="L439" s="6">
        <v>2</v>
      </c>
    </row>
    <row r="440" spans="1:66" ht="24.75" customHeight="1" x14ac:dyDescent="0.7">
      <c r="A440" s="40" t="s">
        <v>768</v>
      </c>
      <c r="B440" s="40" t="s">
        <v>15</v>
      </c>
      <c r="C440" s="49" t="s">
        <v>126</v>
      </c>
      <c r="D440" s="50">
        <v>439</v>
      </c>
      <c r="E440" s="16" t="str">
        <f t="shared" si="15"/>
        <v>Member_Street_Address_Crosswalk_All+Member_Zip_Cd</v>
      </c>
      <c r="F440" s="39" t="str">
        <f t="shared" si="16"/>
        <v/>
      </c>
      <c r="G440" s="25"/>
      <c r="H440" s="8" t="s">
        <v>114</v>
      </c>
      <c r="I440" s="6" t="s">
        <v>127</v>
      </c>
      <c r="J440" s="6" t="s">
        <v>276</v>
      </c>
      <c r="K440" s="6" t="s">
        <v>244</v>
      </c>
      <c r="L440" s="6">
        <v>11</v>
      </c>
    </row>
    <row r="441" spans="1:66" ht="52.5" customHeight="1" x14ac:dyDescent="0.7">
      <c r="A441" s="40" t="s">
        <v>772</v>
      </c>
      <c r="B441" s="40" t="s">
        <v>11</v>
      </c>
      <c r="C441" s="49" t="s">
        <v>770</v>
      </c>
      <c r="D441" s="50">
        <v>440</v>
      </c>
      <c r="E441" s="16" t="str">
        <f t="shared" si="15"/>
        <v>Member_Street_Address_Crosswalk_Recent+Member_Id</v>
      </c>
      <c r="F441" s="39" t="str">
        <f>IF(AND($G$437="",$G$226=""),"","X")</f>
        <v/>
      </c>
      <c r="G441" s="25"/>
      <c r="H441" s="8" t="s">
        <v>114</v>
      </c>
      <c r="I441" s="6" t="s">
        <v>75</v>
      </c>
      <c r="J441" s="22" t="s">
        <v>551</v>
      </c>
      <c r="K441" s="6" t="s">
        <v>245</v>
      </c>
      <c r="L441" s="6">
        <v>19</v>
      </c>
    </row>
    <row r="442" spans="1:66" ht="24.75" customHeight="1" x14ac:dyDescent="0.7">
      <c r="A442" s="40" t="s">
        <v>772</v>
      </c>
      <c r="B442" s="40" t="s">
        <v>15</v>
      </c>
      <c r="C442" s="49" t="s">
        <v>771</v>
      </c>
      <c r="D442" s="50">
        <v>441</v>
      </c>
      <c r="E442" s="16" t="str">
        <f t="shared" si="15"/>
        <v>Member_Street_Address_Crosswalk_Recent+Member_Street_Address</v>
      </c>
      <c r="F442" s="39" t="str">
        <f>IF(AND($G$437="",$G$226=""),"","X")</f>
        <v/>
      </c>
      <c r="G442" s="25"/>
      <c r="H442" s="8" t="s">
        <v>114</v>
      </c>
      <c r="I442" s="6" t="s">
        <v>123</v>
      </c>
      <c r="J442" s="6" t="s">
        <v>275</v>
      </c>
      <c r="K442" s="6" t="s">
        <v>244</v>
      </c>
      <c r="L442" s="6">
        <v>50</v>
      </c>
    </row>
    <row r="443" spans="1:66" ht="24.75" customHeight="1" x14ac:dyDescent="0.7">
      <c r="A443" s="40" t="s">
        <v>772</v>
      </c>
      <c r="B443" s="40" t="s">
        <v>15</v>
      </c>
      <c r="C443" s="49" t="s">
        <v>115</v>
      </c>
      <c r="D443" s="50">
        <v>442</v>
      </c>
      <c r="E443" s="16" t="str">
        <f t="shared" si="15"/>
        <v>Member_Street_Address_Crosswalk_Recent+Member_City_Nm</v>
      </c>
      <c r="F443" s="39" t="str">
        <f t="shared" ref="F443:F445" si="17">IF(AND($G$437="",$G$226=""),"","X")</f>
        <v/>
      </c>
      <c r="G443" s="25"/>
      <c r="H443" s="8" t="s">
        <v>114</v>
      </c>
      <c r="I443" s="6" t="s">
        <v>116</v>
      </c>
      <c r="J443" s="6" t="s">
        <v>274</v>
      </c>
      <c r="K443" s="6" t="s">
        <v>244</v>
      </c>
      <c r="L443" s="6">
        <v>60</v>
      </c>
    </row>
    <row r="444" spans="1:66" ht="24.75" customHeight="1" x14ac:dyDescent="0.7">
      <c r="A444" s="40" t="s">
        <v>772</v>
      </c>
      <c r="B444" s="40" t="s">
        <v>15</v>
      </c>
      <c r="C444" s="49" t="s">
        <v>121</v>
      </c>
      <c r="D444" s="50">
        <v>443</v>
      </c>
      <c r="E444" s="16" t="str">
        <f t="shared" si="15"/>
        <v>Member_Street_Address_Crosswalk_Recent+Member_State_Cd</v>
      </c>
      <c r="F444" s="39" t="str">
        <f t="shared" si="17"/>
        <v/>
      </c>
      <c r="G444" s="25"/>
      <c r="H444" s="8" t="s">
        <v>114</v>
      </c>
      <c r="I444" s="6" t="s">
        <v>122</v>
      </c>
      <c r="J444" s="6" t="s">
        <v>273</v>
      </c>
      <c r="K444" s="6" t="s">
        <v>244</v>
      </c>
      <c r="L444" s="6">
        <v>2</v>
      </c>
    </row>
    <row r="445" spans="1:66" ht="24.75" customHeight="1" x14ac:dyDescent="0.7">
      <c r="A445" s="40" t="s">
        <v>772</v>
      </c>
      <c r="B445" s="40" t="s">
        <v>15</v>
      </c>
      <c r="C445" s="49" t="s">
        <v>126</v>
      </c>
      <c r="D445" s="50">
        <v>444</v>
      </c>
      <c r="E445" s="16" t="str">
        <f t="shared" si="15"/>
        <v>Member_Street_Address_Crosswalk_Recent+Member_Zip_Cd</v>
      </c>
      <c r="F445" s="39" t="str">
        <f t="shared" si="17"/>
        <v/>
      </c>
      <c r="G445" s="25"/>
      <c r="H445" s="8" t="s">
        <v>114</v>
      </c>
      <c r="I445" s="6" t="s">
        <v>127</v>
      </c>
      <c r="J445" s="6" t="s">
        <v>276</v>
      </c>
      <c r="K445" s="6" t="s">
        <v>244</v>
      </c>
      <c r="L445" s="6">
        <v>11</v>
      </c>
    </row>
    <row r="446" spans="1:66" ht="24.75" customHeight="1" x14ac:dyDescent="0.7">
      <c r="A446" s="40" t="s">
        <v>593</v>
      </c>
      <c r="B446" s="40" t="s">
        <v>361</v>
      </c>
      <c r="C446" s="49"/>
      <c r="D446" s="50">
        <v>445</v>
      </c>
      <c r="E446" s="16" t="str">
        <f t="shared" si="15"/>
        <v>Dim_Dental_Quadrants+</v>
      </c>
      <c r="F446" s="39" t="str">
        <f>IF(G425="","","X")</f>
        <v/>
      </c>
      <c r="G446" s="25"/>
      <c r="H446" s="8" t="s">
        <v>7</v>
      </c>
      <c r="I446" s="6"/>
      <c r="J446" s="6" t="s">
        <v>653</v>
      </c>
      <c r="K446" s="6"/>
      <c r="L446" s="6"/>
    </row>
    <row r="447" spans="1:66" ht="24.75" customHeight="1" x14ac:dyDescent="0.7">
      <c r="A447" s="40" t="s">
        <v>594</v>
      </c>
      <c r="B447" s="40" t="s">
        <v>361</v>
      </c>
      <c r="C447" s="49"/>
      <c r="D447" s="50">
        <v>446</v>
      </c>
      <c r="E447" s="16" t="str">
        <f t="shared" si="15"/>
        <v>Dim_Tooth_Numbers+</v>
      </c>
      <c r="F447" s="39" t="str">
        <f>IF(G426="","","X")</f>
        <v/>
      </c>
      <c r="G447" s="25"/>
      <c r="H447" s="8" t="s">
        <v>7</v>
      </c>
      <c r="I447" s="6"/>
      <c r="J447" s="6" t="s">
        <v>654</v>
      </c>
      <c r="K447" s="6"/>
      <c r="L447" s="6"/>
    </row>
    <row r="448" spans="1:66" ht="24.75" customHeight="1" x14ac:dyDescent="0.7">
      <c r="A448" s="40" t="s">
        <v>595</v>
      </c>
      <c r="B448" s="40" t="s">
        <v>361</v>
      </c>
      <c r="C448" s="49"/>
      <c r="D448" s="50">
        <v>447</v>
      </c>
      <c r="E448" s="16" t="str">
        <f t="shared" si="15"/>
        <v>Dim_Tooth_Surfaces+</v>
      </c>
      <c r="F448" s="39" t="str">
        <f>IF(G427="","","X")</f>
        <v/>
      </c>
      <c r="G448" s="25"/>
      <c r="H448" s="8" t="s">
        <v>7</v>
      </c>
      <c r="I448" s="6"/>
      <c r="J448" s="6" t="s">
        <v>655</v>
      </c>
      <c r="K448" s="6"/>
      <c r="L448" s="6"/>
    </row>
    <row r="449" spans="1:66" ht="24.75" customHeight="1" x14ac:dyDescent="0.7">
      <c r="A449" s="40" t="s">
        <v>596</v>
      </c>
      <c r="B449" s="40" t="s">
        <v>4</v>
      </c>
      <c r="C449" s="49"/>
      <c r="D449" s="50">
        <v>448</v>
      </c>
      <c r="E449" s="16" t="str">
        <f t="shared" si="15"/>
        <v>DIM_Places_of_Service+</v>
      </c>
      <c r="F449" s="39" t="str">
        <f>IF(AND(G418="",G104=""),"","X")</f>
        <v>X</v>
      </c>
      <c r="G449" s="25" t="s">
        <v>784</v>
      </c>
      <c r="H449" s="8" t="s">
        <v>7</v>
      </c>
      <c r="I449" s="6"/>
      <c r="J449" s="6" t="s">
        <v>656</v>
      </c>
      <c r="K449" s="6"/>
      <c r="L449" s="6"/>
    </row>
    <row r="450" spans="1:66" s="27" customFormat="1" ht="24.75" customHeight="1" x14ac:dyDescent="0.7">
      <c r="A450" s="40" t="s">
        <v>597</v>
      </c>
      <c r="B450" s="40" t="s">
        <v>4</v>
      </c>
      <c r="C450" s="49"/>
      <c r="D450" s="50">
        <v>449</v>
      </c>
      <c r="E450" s="16" t="str">
        <f t="shared" si="15"/>
        <v>DIM_Claim_Statuses+</v>
      </c>
      <c r="F450" s="39" t="str">
        <f>IF(AND($G$50="",$G$103="",$G$291="",$G$331="",$G$370= "",$G$417= ""),"","X")</f>
        <v>X</v>
      </c>
      <c r="G450" s="25" t="s">
        <v>784</v>
      </c>
      <c r="H450" s="8" t="s">
        <v>7</v>
      </c>
      <c r="I450" s="6"/>
      <c r="J450" s="6" t="s">
        <v>657</v>
      </c>
      <c r="K450" s="6"/>
      <c r="L450" s="6"/>
      <c r="M450" s="29"/>
      <c r="N450" s="29"/>
      <c r="O450" s="29"/>
      <c r="P450" s="29"/>
      <c r="Q450" s="29"/>
      <c r="R450" s="29"/>
      <c r="S450" s="29"/>
      <c r="T450" s="29"/>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c r="BB450" s="29"/>
      <c r="BC450" s="29"/>
      <c r="BD450" s="29"/>
      <c r="BE450" s="29"/>
      <c r="BF450" s="29"/>
      <c r="BG450" s="29"/>
      <c r="BH450" s="29"/>
      <c r="BI450" s="29"/>
      <c r="BJ450" s="29"/>
      <c r="BK450" s="29"/>
      <c r="BL450" s="29"/>
      <c r="BM450" s="29"/>
      <c r="BN450" s="29"/>
    </row>
    <row r="451" spans="1:66" ht="24.75" customHeight="1" x14ac:dyDescent="0.7">
      <c r="A451" s="40" t="s">
        <v>598</v>
      </c>
      <c r="B451" s="40" t="s">
        <v>4</v>
      </c>
      <c r="C451" s="49"/>
      <c r="D451" s="50">
        <v>450</v>
      </c>
      <c r="E451" s="16" t="str">
        <f t="shared" si="15"/>
        <v>DIM_Discharge_Statuses+</v>
      </c>
      <c r="F451" s="39" t="str">
        <f>IF(AND(G55=""),"","X")</f>
        <v>X</v>
      </c>
      <c r="G451" s="25" t="s">
        <v>784</v>
      </c>
      <c r="H451" s="8" t="s">
        <v>7</v>
      </c>
      <c r="I451" s="6"/>
      <c r="J451" s="6" t="s">
        <v>658</v>
      </c>
      <c r="K451" s="6"/>
      <c r="L451" s="6"/>
    </row>
    <row r="452" spans="1:66" ht="24.75" customHeight="1" x14ac:dyDescent="0.7">
      <c r="A452" s="40" t="s">
        <v>599</v>
      </c>
      <c r="B452" s="40" t="s">
        <v>4</v>
      </c>
      <c r="C452" s="49"/>
      <c r="D452" s="50">
        <v>451</v>
      </c>
      <c r="E452" s="16" t="str">
        <f t="shared" si="15"/>
        <v>DIM_Line_of_Business_Desc+</v>
      </c>
      <c r="F452" s="39" t="str">
        <f>IF(AND($G$62="",$G$204="",$G$296="",$G$378=""),"","X")</f>
        <v>X</v>
      </c>
      <c r="G452" s="25" t="s">
        <v>784</v>
      </c>
      <c r="H452" s="8" t="s">
        <v>7</v>
      </c>
      <c r="I452" s="6"/>
      <c r="J452" s="6" t="s">
        <v>782</v>
      </c>
      <c r="K452" s="6"/>
      <c r="L452" s="6"/>
    </row>
    <row r="453" spans="1:66" ht="24.75" customHeight="1" x14ac:dyDescent="0.7">
      <c r="A453" s="40" t="s">
        <v>600</v>
      </c>
      <c r="B453" s="40" t="s">
        <v>4</v>
      </c>
      <c r="C453" s="49"/>
      <c r="D453" s="50">
        <v>452</v>
      </c>
      <c r="E453" s="16" t="str">
        <f t="shared" si="15"/>
        <v>DIM_Ethnicities+</v>
      </c>
      <c r="F453" s="39" t="str">
        <f>IF(AND($G$232="",$G$233="",$G$252="",$G$253=""),"","X")</f>
        <v>X</v>
      </c>
      <c r="G453" s="25" t="s">
        <v>784</v>
      </c>
      <c r="H453" s="8" t="s">
        <v>7</v>
      </c>
      <c r="I453" s="6"/>
      <c r="J453" s="6" t="s">
        <v>659</v>
      </c>
      <c r="K453" s="6"/>
      <c r="L453" s="6"/>
    </row>
    <row r="454" spans="1:66" ht="24.75" customHeight="1" x14ac:dyDescent="0.7">
      <c r="A454" s="40" t="s">
        <v>601</v>
      </c>
      <c r="B454" s="40" t="s">
        <v>4</v>
      </c>
      <c r="C454" s="49"/>
      <c r="D454" s="50">
        <v>453</v>
      </c>
      <c r="E454" s="16" t="str">
        <f t="shared" si="15"/>
        <v>DIM_HSR+</v>
      </c>
      <c r="F454" s="39" t="str">
        <f>IF(AND($G$182="",$G$230="",$G$250=""),"","X")</f>
        <v>X</v>
      </c>
      <c r="G454" s="25" t="s">
        <v>784</v>
      </c>
      <c r="H454" s="8" t="s">
        <v>7</v>
      </c>
      <c r="I454" s="6"/>
      <c r="J454" s="6" t="s">
        <v>660</v>
      </c>
      <c r="K454" s="6"/>
      <c r="L454" s="6"/>
    </row>
    <row r="455" spans="1:66" ht="24.75" customHeight="1" x14ac:dyDescent="0.7">
      <c r="A455" s="40" t="s">
        <v>602</v>
      </c>
      <c r="B455" s="40" t="s">
        <v>4</v>
      </c>
      <c r="C455" s="49"/>
      <c r="D455" s="50">
        <v>454</v>
      </c>
      <c r="E455" s="16" t="str">
        <f t="shared" si="15"/>
        <v>DIM_Races+</v>
      </c>
      <c r="F455" s="39" t="str">
        <f>IF(AND(G240="",G241="", G259="",G260=""),"","X")</f>
        <v/>
      </c>
      <c r="G455" s="25"/>
      <c r="H455" s="8" t="s">
        <v>7</v>
      </c>
      <c r="I455" s="6"/>
      <c r="J455" s="6" t="s">
        <v>661</v>
      </c>
      <c r="K455" s="6"/>
      <c r="L455" s="6"/>
    </row>
    <row r="456" spans="1:66" ht="24.75" customHeight="1" x14ac:dyDescent="0.7">
      <c r="A456" s="40" t="s">
        <v>603</v>
      </c>
      <c r="B456" s="40" t="s">
        <v>4</v>
      </c>
      <c r="C456" s="49"/>
      <c r="D456" s="50">
        <v>455</v>
      </c>
      <c r="E456" s="16" t="str">
        <f t="shared" si="15"/>
        <v>DIM_Coverage_Levels+</v>
      </c>
      <c r="F456" s="39" t="str">
        <f>IF(AND(G199=""),"","X")</f>
        <v>X</v>
      </c>
      <c r="G456" s="25" t="s">
        <v>784</v>
      </c>
      <c r="H456" s="8" t="s">
        <v>7</v>
      </c>
      <c r="I456" s="6"/>
      <c r="J456" s="6" t="s">
        <v>662</v>
      </c>
      <c r="K456" s="6"/>
      <c r="L456" s="6"/>
    </row>
    <row r="457" spans="1:66" ht="24.75" customHeight="1" x14ac:dyDescent="0.7">
      <c r="A457" s="40" t="s">
        <v>604</v>
      </c>
      <c r="B457" s="40" t="s">
        <v>4</v>
      </c>
      <c r="C457" s="49"/>
      <c r="D457" s="50">
        <v>456</v>
      </c>
      <c r="E457" s="16" t="str">
        <f t="shared" si="15"/>
        <v>DIM_Coverage_Types+</v>
      </c>
      <c r="F457" s="39" t="str">
        <f>IF(AND(G200=""),"","X")</f>
        <v>X</v>
      </c>
      <c r="G457" s="25" t="s">
        <v>784</v>
      </c>
      <c r="H457" s="8" t="s">
        <v>7</v>
      </c>
      <c r="I457" s="6"/>
      <c r="J457" s="6" t="s">
        <v>663</v>
      </c>
      <c r="K457" s="6"/>
      <c r="L457" s="6"/>
    </row>
    <row r="458" spans="1:66" ht="24" x14ac:dyDescent="0.7">
      <c r="A458" s="40" t="s">
        <v>605</v>
      </c>
      <c r="B458" s="40" t="s">
        <v>4</v>
      </c>
      <c r="C458" s="49"/>
      <c r="D458" s="50">
        <v>457</v>
      </c>
      <c r="E458" s="16" t="str">
        <f t="shared" si="15"/>
        <v>DIM_Market_Categories+</v>
      </c>
      <c r="F458" s="39" t="str">
        <f>IF(AND(G205=""),"","X")</f>
        <v>X</v>
      </c>
      <c r="G458" s="25" t="s">
        <v>784</v>
      </c>
      <c r="H458" s="8" t="s">
        <v>7</v>
      </c>
      <c r="I458" s="6"/>
      <c r="J458" s="6" t="s">
        <v>664</v>
      </c>
      <c r="K458" s="6"/>
      <c r="L458" s="6"/>
    </row>
    <row r="459" spans="1:66" ht="24" x14ac:dyDescent="0.7">
      <c r="A459" s="40" t="s">
        <v>607</v>
      </c>
      <c r="B459" s="40" t="s">
        <v>4</v>
      </c>
      <c r="C459" s="49"/>
      <c r="D459" s="50">
        <v>458</v>
      </c>
      <c r="E459" s="16" t="str">
        <f t="shared" si="15"/>
        <v>DIM_Relationship_Codes+</v>
      </c>
      <c r="F459" s="39" t="str">
        <f>IF(AND(G236="",G256=""),"","X")</f>
        <v>X</v>
      </c>
      <c r="G459" s="25" t="s">
        <v>784</v>
      </c>
      <c r="H459" s="8" t="s">
        <v>7</v>
      </c>
      <c r="I459" s="6"/>
      <c r="J459" s="6" t="s">
        <v>665</v>
      </c>
      <c r="K459" s="6"/>
      <c r="L459" s="6"/>
    </row>
    <row r="460" spans="1:66" ht="24" x14ac:dyDescent="0.7">
      <c r="A460" s="40" t="s">
        <v>606</v>
      </c>
      <c r="B460" s="40" t="s">
        <v>4</v>
      </c>
      <c r="C460" s="49"/>
      <c r="D460" s="50">
        <v>459</v>
      </c>
      <c r="E460" s="16" t="str">
        <f t="shared" si="15"/>
        <v>DIM_Urban_Rural_Frontier+</v>
      </c>
      <c r="F460" s="39" t="str">
        <f>IF(AND(G181=""),"","X")</f>
        <v>X</v>
      </c>
      <c r="G460" s="25" t="s">
        <v>784</v>
      </c>
      <c r="H460" s="8" t="s">
        <v>7</v>
      </c>
      <c r="I460" s="6"/>
      <c r="J460" s="6" t="s">
        <v>666</v>
      </c>
      <c r="K460" s="6"/>
      <c r="L460" s="6"/>
    </row>
    <row r="461" spans="1:66" ht="22" customHeight="1" x14ac:dyDescent="0.7">
      <c r="A461" s="40" t="s">
        <v>781</v>
      </c>
      <c r="B461" s="40" t="s">
        <v>4</v>
      </c>
      <c r="C461" s="49"/>
      <c r="D461" s="50">
        <v>460</v>
      </c>
      <c r="E461" s="16" t="str">
        <f t="shared" si="15"/>
        <v>DIM_Dx_Type+</v>
      </c>
      <c r="F461" s="39" t="str">
        <f>IF(AND(G182=""),"","X")</f>
        <v>X</v>
      </c>
      <c r="G461" s="25" t="s">
        <v>784</v>
      </c>
      <c r="H461" s="8" t="s">
        <v>7</v>
      </c>
      <c r="I461" s="6"/>
      <c r="J461" s="6" t="s">
        <v>783</v>
      </c>
      <c r="K461" s="6"/>
      <c r="L461" s="6"/>
    </row>
    <row r="464" spans="1:66" ht="24" x14ac:dyDescent="0.7">
      <c r="A464" s="53"/>
      <c r="B464" s="53"/>
      <c r="E464" s="54"/>
      <c r="F464" s="55"/>
      <c r="G464" s="56"/>
      <c r="H464" s="57"/>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66" ht="24" x14ac:dyDescent="0.7">
      <c r="A465" s="53"/>
      <c r="B465" s="53"/>
      <c r="E465" s="54"/>
      <c r="F465" s="55"/>
      <c r="G465" s="56"/>
      <c r="H465" s="57"/>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row>
    <row r="466" spans="1:66" x14ac:dyDescent="0.35">
      <c r="A466" s="53"/>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row>
    <row r="467" spans="1:66" x14ac:dyDescent="0.35">
      <c r="A467" s="53"/>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row>
    <row r="468" spans="1:66" x14ac:dyDescent="0.35">
      <c r="A468" s="53"/>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row>
    <row r="469" spans="1:66" x14ac:dyDescent="0.35">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row>
    <row r="470" spans="1:66" x14ac:dyDescent="0.35">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row>
  </sheetData>
  <sheetProtection selectLockedCells="1" sort="0"/>
  <autoFilter ref="A2:L461"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9" sqref="G9"/>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t="s">
        <v>784</v>
      </c>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opLeftCell="B3" zoomScale="70" zoomScaleNormal="70" workbookViewId="0">
      <selection activeCell="C7" sqref="C7:D7"/>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8" t="s">
        <v>557</v>
      </c>
      <c r="B2" s="41" t="s">
        <v>760</v>
      </c>
      <c r="C2" s="71"/>
      <c r="D2" s="72"/>
    </row>
    <row r="3" spans="1:5" ht="37" x14ac:dyDescent="0.55000000000000004">
      <c r="A3" s="69"/>
      <c r="B3" s="41" t="s">
        <v>755</v>
      </c>
      <c r="C3" s="71"/>
      <c r="D3" s="72"/>
      <c r="E3" s="32"/>
    </row>
    <row r="4" spans="1:5" ht="37" x14ac:dyDescent="0.55000000000000004">
      <c r="A4" s="69"/>
      <c r="B4" s="41" t="s">
        <v>756</v>
      </c>
      <c r="C4" s="63" t="s">
        <v>785</v>
      </c>
      <c r="D4" s="64"/>
      <c r="E4" s="32"/>
    </row>
    <row r="5" spans="1:5" ht="37" x14ac:dyDescent="0.55000000000000004">
      <c r="A5" s="69"/>
      <c r="B5" s="41" t="s">
        <v>757</v>
      </c>
      <c r="C5" s="63"/>
      <c r="D5" s="64"/>
      <c r="E5" s="32"/>
    </row>
    <row r="6" spans="1:5" ht="37" x14ac:dyDescent="0.55000000000000004">
      <c r="A6" s="69"/>
      <c r="B6" s="41" t="s">
        <v>758</v>
      </c>
      <c r="C6" s="63"/>
      <c r="D6" s="64"/>
      <c r="E6" s="32"/>
    </row>
    <row r="7" spans="1:5" ht="112" customHeight="1" thickBot="1" x14ac:dyDescent="0.6">
      <c r="A7" s="70"/>
      <c r="B7" s="41" t="s">
        <v>759</v>
      </c>
      <c r="C7" s="73" t="s">
        <v>789</v>
      </c>
      <c r="D7" s="74"/>
    </row>
    <row r="8" spans="1:5" ht="24.5" thickBot="1" x14ac:dyDescent="0.75">
      <c r="A8" s="75" t="s">
        <v>621</v>
      </c>
      <c r="B8" s="77" t="s">
        <v>191</v>
      </c>
      <c r="C8" s="34" t="s">
        <v>622</v>
      </c>
      <c r="D8" s="34" t="s">
        <v>633</v>
      </c>
    </row>
    <row r="9" spans="1:5" ht="47" thickBot="1" x14ac:dyDescent="0.4">
      <c r="A9" s="76"/>
      <c r="B9" s="78"/>
      <c r="C9" s="45" t="s">
        <v>754</v>
      </c>
      <c r="D9" s="46" t="s">
        <v>632</v>
      </c>
    </row>
    <row r="10" spans="1:5" ht="24.5" thickBot="1" x14ac:dyDescent="0.75">
      <c r="A10" s="66" t="s">
        <v>519</v>
      </c>
      <c r="B10" s="67"/>
      <c r="C10" s="9" t="s">
        <v>623</v>
      </c>
      <c r="D10" s="9" t="s">
        <v>623</v>
      </c>
    </row>
    <row r="11" spans="1:5" ht="31" x14ac:dyDescent="0.35">
      <c r="A11" s="42" t="s">
        <v>199</v>
      </c>
      <c r="B11" s="43" t="s">
        <v>777</v>
      </c>
      <c r="C11" s="12"/>
      <c r="D11" s="12" t="s">
        <v>788</v>
      </c>
    </row>
    <row r="12" spans="1:5" ht="31" x14ac:dyDescent="0.35">
      <c r="A12" s="44" t="s">
        <v>520</v>
      </c>
      <c r="B12" s="43" t="s">
        <v>559</v>
      </c>
      <c r="C12" s="12"/>
      <c r="D12" s="12"/>
    </row>
    <row r="13" spans="1:5" ht="16" thickBot="1" x14ac:dyDescent="0.4">
      <c r="A13" s="44" t="s">
        <v>548</v>
      </c>
      <c r="B13" s="43" t="s">
        <v>558</v>
      </c>
      <c r="C13" s="12"/>
      <c r="D13" s="17"/>
    </row>
    <row r="14" spans="1:5" ht="24.5" thickBot="1" x14ac:dyDescent="0.75">
      <c r="A14" s="66" t="s">
        <v>624</v>
      </c>
      <c r="B14" s="67"/>
      <c r="C14" s="10" t="s">
        <v>634</v>
      </c>
      <c r="D14" s="10" t="s">
        <v>634</v>
      </c>
    </row>
    <row r="15" spans="1:5" ht="31" x14ac:dyDescent="0.35">
      <c r="A15" s="47" t="s">
        <v>203</v>
      </c>
      <c r="B15" s="48" t="s">
        <v>204</v>
      </c>
      <c r="C15" s="13"/>
      <c r="D15" s="13"/>
    </row>
    <row r="16" spans="1:5" ht="15.5" x14ac:dyDescent="0.35">
      <c r="A16" s="42" t="s">
        <v>517</v>
      </c>
      <c r="B16" s="43" t="s">
        <v>544</v>
      </c>
      <c r="C16" s="12"/>
      <c r="D16" s="12" t="s">
        <v>544</v>
      </c>
    </row>
    <row r="17" spans="1:4" ht="15.5" x14ac:dyDescent="0.35">
      <c r="A17" s="42" t="s">
        <v>625</v>
      </c>
      <c r="B17" s="43" t="s">
        <v>626</v>
      </c>
      <c r="C17" s="12"/>
      <c r="D17" s="12"/>
    </row>
    <row r="18" spans="1:4" ht="31" x14ac:dyDescent="0.35">
      <c r="A18" s="42" t="s">
        <v>200</v>
      </c>
      <c r="B18" s="43" t="s">
        <v>201</v>
      </c>
      <c r="C18" s="12"/>
      <c r="D18" s="12" t="s">
        <v>787</v>
      </c>
    </row>
    <row r="19" spans="1:4" ht="15.5" x14ac:dyDescent="0.35">
      <c r="A19" s="42" t="s">
        <v>521</v>
      </c>
      <c r="B19" s="43" t="s">
        <v>526</v>
      </c>
      <c r="C19" s="12"/>
      <c r="D19" s="12"/>
    </row>
    <row r="20" spans="1:4" ht="15.5" x14ac:dyDescent="0.35">
      <c r="A20" s="42" t="s">
        <v>522</v>
      </c>
      <c r="B20" s="43" t="s">
        <v>527</v>
      </c>
      <c r="C20" s="12"/>
      <c r="D20" s="12"/>
    </row>
    <row r="21" spans="1:4" ht="15.5" x14ac:dyDescent="0.35">
      <c r="A21" s="42" t="s">
        <v>625</v>
      </c>
      <c r="B21" s="43" t="s">
        <v>627</v>
      </c>
      <c r="C21" s="12"/>
      <c r="D21" s="12"/>
    </row>
    <row r="22" spans="1:4" ht="31" x14ac:dyDescent="0.35">
      <c r="A22" s="42" t="s">
        <v>202</v>
      </c>
      <c r="B22" s="43" t="s">
        <v>518</v>
      </c>
      <c r="C22" s="12"/>
      <c r="D22" s="12" t="s">
        <v>787</v>
      </c>
    </row>
    <row r="23" spans="1:4" ht="15.5" x14ac:dyDescent="0.35">
      <c r="A23" s="42" t="s">
        <v>523</v>
      </c>
      <c r="B23" s="43" t="s">
        <v>528</v>
      </c>
      <c r="C23" s="12"/>
      <c r="D23" s="12"/>
    </row>
    <row r="24" spans="1:4" ht="15.5" x14ac:dyDescent="0.35">
      <c r="A24" s="42" t="s">
        <v>524</v>
      </c>
      <c r="B24" s="43" t="s">
        <v>529</v>
      </c>
      <c r="C24" s="12"/>
      <c r="D24" s="12"/>
    </row>
    <row r="25" spans="1:4" ht="77.5" x14ac:dyDescent="0.35">
      <c r="A25" s="42" t="s">
        <v>196</v>
      </c>
      <c r="B25" s="52" t="s">
        <v>543</v>
      </c>
      <c r="C25" s="12"/>
      <c r="D25" s="12" t="s">
        <v>786</v>
      </c>
    </row>
    <row r="26" spans="1:4" ht="31" x14ac:dyDescent="0.35">
      <c r="A26" s="42" t="s">
        <v>192</v>
      </c>
      <c r="B26" s="43" t="s">
        <v>193</v>
      </c>
      <c r="C26" s="12"/>
      <c r="D26" s="12"/>
    </row>
    <row r="27" spans="1:4" ht="31" x14ac:dyDescent="0.35">
      <c r="A27" s="42" t="s">
        <v>194</v>
      </c>
      <c r="B27" s="43" t="s">
        <v>195</v>
      </c>
      <c r="C27" s="12"/>
      <c r="D27" s="12"/>
    </row>
    <row r="28" spans="1:4" ht="31" x14ac:dyDescent="0.35">
      <c r="A28" s="42" t="s">
        <v>197</v>
      </c>
      <c r="B28" s="43" t="s">
        <v>198</v>
      </c>
      <c r="C28" s="12"/>
      <c r="D28" s="12"/>
    </row>
    <row r="29" spans="1:4" ht="31" x14ac:dyDescent="0.35">
      <c r="A29" s="42" t="s">
        <v>525</v>
      </c>
      <c r="B29" s="43" t="s">
        <v>779</v>
      </c>
      <c r="C29" s="12"/>
      <c r="D29" s="12"/>
    </row>
    <row r="30" spans="1:4" ht="31" x14ac:dyDescent="0.35">
      <c r="A30" s="42" t="s">
        <v>752</v>
      </c>
      <c r="B30" s="43" t="s">
        <v>753</v>
      </c>
      <c r="C30" s="12"/>
      <c r="D30" s="12"/>
    </row>
    <row r="31" spans="1:4" ht="15.5" x14ac:dyDescent="0.35">
      <c r="A31" s="42" t="s">
        <v>4</v>
      </c>
      <c r="B31" s="43"/>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217" workbookViewId="0">
      <selection activeCell="C131" sqref="C131"/>
    </sheetView>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Specifications'!A358</f>
        <v>Dental_Claims_Header</v>
      </c>
      <c r="B2" t="str">
        <f>'Element Specifications'!C358</f>
        <v>Allowed_Amt</v>
      </c>
      <c r="C2" s="38">
        <f>'Element Specifications'!G358</f>
        <v>0</v>
      </c>
    </row>
    <row r="3" spans="1:3" x14ac:dyDescent="0.35">
      <c r="A3" t="str">
        <f>'Element Specifications'!A367</f>
        <v>Dental_Claims_Header</v>
      </c>
      <c r="B3" t="str">
        <f>'Element Specifications'!C367</f>
        <v>Bill_Type_Cd</v>
      </c>
      <c r="C3" s="38">
        <f>'Element Specifications'!G367</f>
        <v>0</v>
      </c>
    </row>
    <row r="4" spans="1:3" x14ac:dyDescent="0.35">
      <c r="A4" t="str">
        <f>'Element Specifications'!A368</f>
        <v>Dental_Claims_Header</v>
      </c>
      <c r="B4" t="str">
        <f>'Element Specifications'!C368</f>
        <v>Bill_Type_Desc</v>
      </c>
      <c r="C4" s="38">
        <f>'Element Specifications'!G368</f>
        <v>0</v>
      </c>
    </row>
    <row r="5" spans="1:3" x14ac:dyDescent="0.35">
      <c r="A5" t="str">
        <f>'Element Specifications'!A339</f>
        <v>Dental_Claims_Header</v>
      </c>
      <c r="B5" t="str">
        <f>'Element Specifications'!C339</f>
        <v>Billing_Provider_Composite_ID</v>
      </c>
      <c r="C5" s="38">
        <f>'Element Specifications'!G339</f>
        <v>0</v>
      </c>
    </row>
    <row r="6" spans="1:3" x14ac:dyDescent="0.35">
      <c r="A6" t="str">
        <f>'Element Specifications'!A369</f>
        <v>Dental_Claims_Header</v>
      </c>
      <c r="B6" t="str">
        <f>'Element Specifications'!C369</f>
        <v>Capitation_Flag</v>
      </c>
      <c r="C6" s="38">
        <f>'Element Specifications'!G369</f>
        <v>0</v>
      </c>
    </row>
    <row r="7" spans="1:3" x14ac:dyDescent="0.35">
      <c r="A7" t="str">
        <f>'Element Specifications'!A359</f>
        <v>Dental_Claims_Header</v>
      </c>
      <c r="B7" t="str">
        <f>'Element Specifications'!C359</f>
        <v>Charge_Amt</v>
      </c>
      <c r="C7" s="38">
        <f>'Element Specifications'!G359</f>
        <v>0</v>
      </c>
    </row>
    <row r="8" spans="1:3" x14ac:dyDescent="0.35">
      <c r="A8" t="str">
        <f>'Element Specifications'!A340</f>
        <v>Dental_Claims_Header</v>
      </c>
      <c r="B8" t="str">
        <f>'Element Specifications'!C340</f>
        <v>Claim_ID</v>
      </c>
      <c r="C8" s="38">
        <f>'Element Specifications'!G340</f>
        <v>0</v>
      </c>
    </row>
    <row r="9" spans="1:3" x14ac:dyDescent="0.35">
      <c r="A9" t="str">
        <f>'Element Specifications'!A370</f>
        <v>Dental_Claims_Header</v>
      </c>
      <c r="B9" t="str">
        <f>'Element Specifications'!C370</f>
        <v>Claim_Status_Cd</v>
      </c>
      <c r="C9" s="38">
        <f>'Element Specifications'!G370</f>
        <v>0</v>
      </c>
    </row>
    <row r="10" spans="1:3" x14ac:dyDescent="0.35">
      <c r="A10" t="str">
        <f>'Element Specifications'!A371</f>
        <v>Dental_Claims_Header</v>
      </c>
      <c r="B10" t="str">
        <f>'Element Specifications'!C371</f>
        <v>Claim_Type_Cd</v>
      </c>
      <c r="C10" s="38">
        <f>'Element Specifications'!G371</f>
        <v>0</v>
      </c>
    </row>
    <row r="11" spans="1:3" x14ac:dyDescent="0.35">
      <c r="A11" t="str">
        <f>'Element Specifications'!A372</f>
        <v>Dental_Claims_Header</v>
      </c>
      <c r="B11" t="str">
        <f>'Element Specifications'!C372</f>
        <v>COB_Flag</v>
      </c>
      <c r="C11" s="38">
        <f>'Element Specifications'!G372</f>
        <v>0</v>
      </c>
    </row>
    <row r="12" spans="1:3" x14ac:dyDescent="0.35">
      <c r="A12" t="str">
        <f>'Element Specifications'!A360</f>
        <v>Dental_Claims_Header</v>
      </c>
      <c r="B12" t="str">
        <f>'Element Specifications'!C360</f>
        <v>Coinsurance_Amt</v>
      </c>
      <c r="C12" s="38">
        <f>'Element Specifications'!G360</f>
        <v>0</v>
      </c>
    </row>
    <row r="13" spans="1:3" x14ac:dyDescent="0.35">
      <c r="A13" t="str">
        <f>'Element Specifications'!A361</f>
        <v>Dental_Claims_Header</v>
      </c>
      <c r="B13" t="str">
        <f>'Element Specifications'!C361</f>
        <v>Copay_Amt</v>
      </c>
      <c r="C13" s="38">
        <f>'Element Specifications'!G361</f>
        <v>0</v>
      </c>
    </row>
    <row r="14" spans="1:3" x14ac:dyDescent="0.35">
      <c r="A14" t="str">
        <f>'Element Specifications'!A362</f>
        <v>Dental_Claims_Header</v>
      </c>
      <c r="B14" t="str">
        <f>'Element Specifications'!C362</f>
        <v>Deductible_Amt</v>
      </c>
      <c r="C14" s="38">
        <f>'Element Specifications'!G362</f>
        <v>0</v>
      </c>
    </row>
    <row r="15" spans="1:3" x14ac:dyDescent="0.35">
      <c r="A15" t="str">
        <f>'Element Specifications'!A373</f>
        <v>Dental_Claims_Header</v>
      </c>
      <c r="B15" t="str">
        <f>'Element Specifications'!C373</f>
        <v>Dental_Carrier_Flag</v>
      </c>
      <c r="C15" s="38">
        <f>'Element Specifications'!G373</f>
        <v>0</v>
      </c>
    </row>
    <row r="16" spans="1:3" x14ac:dyDescent="0.35">
      <c r="A16" t="str">
        <f>'Element Specifications'!A374</f>
        <v>Dental_Claims_Header</v>
      </c>
      <c r="B16" t="str">
        <f>'Element Specifications'!C374</f>
        <v>Dental_Flag</v>
      </c>
      <c r="C16" s="38">
        <f>'Element Specifications'!G374</f>
        <v>0</v>
      </c>
    </row>
    <row r="17" spans="1:3" x14ac:dyDescent="0.35">
      <c r="A17" t="str">
        <f>'Element Specifications'!A343</f>
        <v>Dental_Claims_Header</v>
      </c>
      <c r="B17" t="str">
        <f>'Element Specifications'!C343</f>
        <v>ICD_Primary_Procedure_Cd</v>
      </c>
      <c r="C17" s="38">
        <f>'Element Specifications'!G343</f>
        <v>0</v>
      </c>
    </row>
    <row r="18" spans="1:3" x14ac:dyDescent="0.35">
      <c r="A18" t="str">
        <f>'Element Specifications'!A344</f>
        <v>Dental_Claims_Header</v>
      </c>
      <c r="B18" t="str">
        <f>'Element Specifications'!C344</f>
        <v>ICD_Vers_Flag</v>
      </c>
      <c r="C18" s="38">
        <f>'Element Specifications'!G344</f>
        <v>0</v>
      </c>
    </row>
    <row r="19" spans="1:3" x14ac:dyDescent="0.35">
      <c r="A19" t="str">
        <f>'Element Specifications'!A375</f>
        <v>Dental_Claims_Header</v>
      </c>
      <c r="B19" t="str">
        <f>'Element Specifications'!C375</f>
        <v>Insurance_Product_Type_Cd</v>
      </c>
      <c r="C19" s="38">
        <f>'Element Specifications'!G375</f>
        <v>0</v>
      </c>
    </row>
    <row r="20" spans="1:3" x14ac:dyDescent="0.35">
      <c r="A20" t="str">
        <f>'Element Specifications'!A376</f>
        <v>Dental_Claims_Header</v>
      </c>
      <c r="B20" t="str">
        <f>'Element Specifications'!C376</f>
        <v>Insurance_Product_Type_Desc</v>
      </c>
      <c r="C20" s="38">
        <f>'Element Specifications'!G376</f>
        <v>0</v>
      </c>
    </row>
    <row r="21" spans="1:3" x14ac:dyDescent="0.35">
      <c r="A21" t="str">
        <f>'Element Specifications'!A377</f>
        <v>Dental_Claims_Header</v>
      </c>
      <c r="B21" t="str">
        <f>'Element Specifications'!C377</f>
        <v>Line_Count</v>
      </c>
      <c r="C21" s="38">
        <f>'Element Specifications'!G377</f>
        <v>0</v>
      </c>
    </row>
    <row r="22" spans="1:3" x14ac:dyDescent="0.35">
      <c r="A22" t="str">
        <f>'Element Specifications'!A378</f>
        <v>Dental_Claims_Header</v>
      </c>
      <c r="B22" t="str">
        <f>'Element Specifications'!C378</f>
        <v>Line_of_Business_Cd</v>
      </c>
      <c r="C22" s="38">
        <f>'Element Specifications'!G378</f>
        <v>0</v>
      </c>
    </row>
    <row r="23" spans="1:3" x14ac:dyDescent="0.35">
      <c r="A23" t="str">
        <f>'Element Specifications'!A341</f>
        <v>Dental_Claims_Header</v>
      </c>
      <c r="B23" t="str">
        <f>'Element Specifications'!C341</f>
        <v>Member_Composite_ID</v>
      </c>
      <c r="C23" s="38">
        <f>'Element Specifications'!G341</f>
        <v>0</v>
      </c>
    </row>
    <row r="24" spans="1:3" x14ac:dyDescent="0.35">
      <c r="A24" t="str">
        <f>'Element Specifications'!A379</f>
        <v>Dental_Claims_Header</v>
      </c>
      <c r="B24" t="str">
        <f>'Element Specifications'!C379</f>
        <v>Member_Eligible_Flag</v>
      </c>
      <c r="C24" s="38">
        <f>'Element Specifications'!G379</f>
        <v>0</v>
      </c>
    </row>
    <row r="25" spans="1:3" x14ac:dyDescent="0.35">
      <c r="A25" t="str">
        <f>'Element Specifications'!A342</f>
        <v>Dental_Claims_Header</v>
      </c>
      <c r="B25" t="str">
        <f>'Element Specifications'!C342</f>
        <v>Member_ID</v>
      </c>
      <c r="C25" s="38">
        <f>'Element Specifications'!G342</f>
        <v>0</v>
      </c>
    </row>
    <row r="26" spans="1:3" x14ac:dyDescent="0.35">
      <c r="A26" t="str">
        <f>'Element Specifications'!A363</f>
        <v>Dental_Claims_Header</v>
      </c>
      <c r="B26" t="str">
        <f>'Element Specifications'!C363</f>
        <v>Member_Liability_Amt</v>
      </c>
      <c r="C26" s="38">
        <f>'Element Specifications'!G363</f>
        <v>0</v>
      </c>
    </row>
    <row r="27" spans="1:3" x14ac:dyDescent="0.35">
      <c r="A27" t="str">
        <f>'Element Specifications'!A346</f>
        <v>Dental_Claims_Header</v>
      </c>
      <c r="B27" t="str">
        <f>'Element Specifications'!C346</f>
        <v>Paid_Dt</v>
      </c>
      <c r="C27" s="38">
        <f>'Element Specifications'!G346</f>
        <v>0</v>
      </c>
    </row>
    <row r="28" spans="1:3" x14ac:dyDescent="0.35">
      <c r="A28" t="str">
        <f>'Element Specifications'!A347</f>
        <v>Dental_Claims_Header</v>
      </c>
      <c r="B28" t="str">
        <f>'Element Specifications'!C347</f>
        <v>Paid_Dt_Day</v>
      </c>
      <c r="C28" s="38">
        <f>'Element Specifications'!G347</f>
        <v>0</v>
      </c>
    </row>
    <row r="29" spans="1:3" x14ac:dyDescent="0.35">
      <c r="A29" t="str">
        <f>'Element Specifications'!A348</f>
        <v>Dental_Claims_Header</v>
      </c>
      <c r="B29" t="str">
        <f>'Element Specifications'!C348</f>
        <v>Paid_Dt_Month</v>
      </c>
      <c r="C29" s="38">
        <f>'Element Specifications'!G348</f>
        <v>0</v>
      </c>
    </row>
    <row r="30" spans="1:3" x14ac:dyDescent="0.35">
      <c r="A30" t="str">
        <f>'Element Specifications'!A349</f>
        <v>Dental_Claims_Header</v>
      </c>
      <c r="B30" t="str">
        <f>'Element Specifications'!C349</f>
        <v>Paid_Dt_Year</v>
      </c>
      <c r="C30" s="38">
        <f>'Element Specifications'!G349</f>
        <v>0</v>
      </c>
    </row>
    <row r="31" spans="1:3" x14ac:dyDescent="0.35">
      <c r="A31" t="str">
        <f>'Element Specifications'!A380</f>
        <v>Dental_Claims_Header</v>
      </c>
      <c r="B31" t="str">
        <f>'Element Specifications'!C380</f>
        <v>Payer_Cd</v>
      </c>
      <c r="C31" s="38">
        <f>'Element Specifications'!G380</f>
        <v>0</v>
      </c>
    </row>
    <row r="32" spans="1:3" x14ac:dyDescent="0.35">
      <c r="A32" t="str">
        <f>'Element Specifications'!A364</f>
        <v>Dental_Claims_Header</v>
      </c>
      <c r="B32" t="str">
        <f>'Element Specifications'!C364</f>
        <v>Plan_Covered_Amt</v>
      </c>
      <c r="C32" s="38">
        <f>'Element Specifications'!G364</f>
        <v>0</v>
      </c>
    </row>
    <row r="33" spans="1:3" x14ac:dyDescent="0.35">
      <c r="A33" t="str">
        <f>'Element Specifications'!A365</f>
        <v>Dental_Claims_Header</v>
      </c>
      <c r="B33" t="str">
        <f>'Element Specifications'!C365</f>
        <v>Plan_Paid_Amt</v>
      </c>
      <c r="C33" s="38">
        <f>'Element Specifications'!G365</f>
        <v>0</v>
      </c>
    </row>
    <row r="34" spans="1:3" x14ac:dyDescent="0.35">
      <c r="A34" t="str">
        <f>'Element Specifications'!A366</f>
        <v>Dental_Claims_Header</v>
      </c>
      <c r="B34" t="str">
        <f>'Element Specifications'!C366</f>
        <v>Prepaid_Amt</v>
      </c>
      <c r="C34" s="38">
        <f>'Element Specifications'!G366</f>
        <v>0</v>
      </c>
    </row>
    <row r="35" spans="1:3" x14ac:dyDescent="0.35">
      <c r="A35" t="str">
        <f>'Element Specifications'!A345</f>
        <v>Dental_Claims_Header</v>
      </c>
      <c r="B35" t="str">
        <f>'Element Specifications'!C345</f>
        <v>Principal_Diagnosis_Cd</v>
      </c>
      <c r="C35" s="38">
        <f>'Element Specifications'!G345</f>
        <v>0</v>
      </c>
    </row>
    <row r="36" spans="1:3" x14ac:dyDescent="0.35">
      <c r="A36" t="str">
        <f>'Element Specifications'!A350</f>
        <v>Dental_Claims_Header</v>
      </c>
      <c r="B36" t="str">
        <f>'Element Specifications'!C350</f>
        <v>Service_End_Dt</v>
      </c>
      <c r="C36" s="38">
        <f>'Element Specifications'!G350</f>
        <v>0</v>
      </c>
    </row>
    <row r="37" spans="1:3" x14ac:dyDescent="0.35">
      <c r="A37" t="str">
        <f>'Element Specifications'!A351</f>
        <v>Dental_Claims_Header</v>
      </c>
      <c r="B37" t="str">
        <f>'Element Specifications'!C351</f>
        <v>Service_End_Dt_Day</v>
      </c>
      <c r="C37" s="38">
        <f>'Element Specifications'!G351</f>
        <v>0</v>
      </c>
    </row>
    <row r="38" spans="1:3" x14ac:dyDescent="0.35">
      <c r="A38" t="str">
        <f>'Element Specifications'!A352</f>
        <v>Dental_Claims_Header</v>
      </c>
      <c r="B38" t="str">
        <f>'Element Specifications'!C352</f>
        <v>Service_End_Dt_Month</v>
      </c>
      <c r="C38" s="38">
        <f>'Element Specifications'!G352</f>
        <v>0</v>
      </c>
    </row>
    <row r="39" spans="1:3" x14ac:dyDescent="0.35">
      <c r="A39" t="str">
        <f>'Element Specifications'!A353</f>
        <v>Dental_Claims_Header</v>
      </c>
      <c r="B39" t="str">
        <f>'Element Specifications'!C353</f>
        <v>Service_End_Dt_Year</v>
      </c>
      <c r="C39" s="38">
        <f>'Element Specifications'!G353</f>
        <v>0</v>
      </c>
    </row>
    <row r="40" spans="1:3" x14ac:dyDescent="0.35">
      <c r="A40" t="str">
        <f>'Element Specifications'!A354</f>
        <v>Dental_Claims_Header</v>
      </c>
      <c r="B40" t="str">
        <f>'Element Specifications'!C354</f>
        <v>Service_Start_Dt</v>
      </c>
      <c r="C40" s="38">
        <f>'Element Specifications'!G354</f>
        <v>0</v>
      </c>
    </row>
    <row r="41" spans="1:3" x14ac:dyDescent="0.35">
      <c r="A41" t="str">
        <f>'Element Specifications'!A355</f>
        <v>Dental_Claims_Header</v>
      </c>
      <c r="B41" t="str">
        <f>'Element Specifications'!C355</f>
        <v>Service_Start_Dt_Day</v>
      </c>
      <c r="C41" s="38">
        <f>'Element Specifications'!G355</f>
        <v>0</v>
      </c>
    </row>
    <row r="42" spans="1:3" x14ac:dyDescent="0.35">
      <c r="A42" t="str">
        <f>'Element Specifications'!A356</f>
        <v>Dental_Claims_Header</v>
      </c>
      <c r="B42" t="str">
        <f>'Element Specifications'!C356</f>
        <v>Service_Start_Dt_Month</v>
      </c>
      <c r="C42" s="38">
        <f>'Element Specifications'!G356</f>
        <v>0</v>
      </c>
    </row>
    <row r="43" spans="1:3" x14ac:dyDescent="0.35">
      <c r="A43" t="str">
        <f>'Element Specifications'!A357</f>
        <v>Dental_Claims_Header</v>
      </c>
      <c r="B43" t="str">
        <f>'Element Specifications'!C357</f>
        <v>Service_Start_Dt_Year</v>
      </c>
      <c r="C43" s="38">
        <f>'Element Specifications'!G357</f>
        <v>0</v>
      </c>
    </row>
    <row r="44" spans="1:3" x14ac:dyDescent="0.35">
      <c r="A44" t="str">
        <f>'Element Specifications'!A403</f>
        <v>Dental_Claims_Line</v>
      </c>
      <c r="B44" t="str">
        <f>'Element Specifications'!C403</f>
        <v>Allowed_Amt</v>
      </c>
      <c r="C44" s="38">
        <f>'Element Specifications'!G403</f>
        <v>0</v>
      </c>
    </row>
    <row r="45" spans="1:3" x14ac:dyDescent="0.35">
      <c r="A45" t="str">
        <f>'Element Specifications'!A384</f>
        <v>Dental_Claims_Line</v>
      </c>
      <c r="B45" t="str">
        <f>'Element Specifications'!C384</f>
        <v>Billing_Provider_Composite_ID</v>
      </c>
      <c r="C45" s="38">
        <f>'Element Specifications'!G384</f>
        <v>0</v>
      </c>
    </row>
    <row r="46" spans="1:3" x14ac:dyDescent="0.35">
      <c r="A46" t="str">
        <f>'Element Specifications'!A413</f>
        <v>Dental_Claims_Line</v>
      </c>
      <c r="B46" t="str">
        <f>'Element Specifications'!C413</f>
        <v>Capitation_Flag</v>
      </c>
      <c r="C46" s="38">
        <f>'Element Specifications'!G413</f>
        <v>0</v>
      </c>
    </row>
    <row r="47" spans="1:3" x14ac:dyDescent="0.35">
      <c r="A47" t="str">
        <f>'Element Specifications'!A389</f>
        <v>Dental_Claims_Line</v>
      </c>
      <c r="B47" t="str">
        <f>'Element Specifications'!C389</f>
        <v>CPT4_Cd</v>
      </c>
      <c r="C47" s="38">
        <f>'Element Specifications'!G389</f>
        <v>0</v>
      </c>
    </row>
    <row r="48" spans="1:3" x14ac:dyDescent="0.35">
      <c r="A48" t="str">
        <f>'Element Specifications'!A390</f>
        <v>Dental_Claims_Line</v>
      </c>
      <c r="B48" t="str">
        <f>'Element Specifications'!C390</f>
        <v>CPT4_Mod1_Cd</v>
      </c>
      <c r="C48" s="38">
        <f>'Element Specifications'!G390</f>
        <v>0</v>
      </c>
    </row>
    <row r="49" spans="1:3" x14ac:dyDescent="0.35">
      <c r="A49" t="str">
        <f>'Element Specifications'!A391</f>
        <v>Dental_Claims_Line</v>
      </c>
      <c r="B49" t="str">
        <f>'Element Specifications'!C391</f>
        <v>CPT4_Mod2_Cd</v>
      </c>
      <c r="C49" s="38">
        <f>'Element Specifications'!G391</f>
        <v>0</v>
      </c>
    </row>
    <row r="50" spans="1:3" x14ac:dyDescent="0.35">
      <c r="A50" t="str">
        <f>'Element Specifications'!A392</f>
        <v>Dental_Claims_Line</v>
      </c>
      <c r="B50" t="str">
        <f>'Element Specifications'!C392</f>
        <v>CPT4_Mod3_Cd</v>
      </c>
      <c r="C50" s="38">
        <f>'Element Specifications'!G392</f>
        <v>0</v>
      </c>
    </row>
    <row r="51" spans="1:3" x14ac:dyDescent="0.35">
      <c r="A51" t="str">
        <f>'Element Specifications'!A393</f>
        <v>Dental_Claims_Line</v>
      </c>
      <c r="B51" t="str">
        <f>'Element Specifications'!C393</f>
        <v>CPT4_Mod4_Cd</v>
      </c>
      <c r="C51" s="38">
        <f>'Element Specifications'!G393</f>
        <v>0</v>
      </c>
    </row>
    <row r="52" spans="1:3" x14ac:dyDescent="0.35">
      <c r="A52" t="str">
        <f>'Element Specifications'!A402</f>
        <v>Dental_Claims_Line</v>
      </c>
      <c r="B52" t="str">
        <f>'Element Specifications'!C402</f>
        <v>Charge_Amt</v>
      </c>
      <c r="C52" s="38">
        <f>'Element Specifications'!G402</f>
        <v>0</v>
      </c>
    </row>
    <row r="53" spans="1:3" x14ac:dyDescent="0.35">
      <c r="A53" t="str">
        <f>'Element Specifications'!A385</f>
        <v>Dental_Claims_Line</v>
      </c>
      <c r="B53" t="str">
        <f>'Element Specifications'!C385</f>
        <v>Claim_ID</v>
      </c>
      <c r="C53" s="38">
        <f>'Element Specifications'!G385</f>
        <v>0</v>
      </c>
    </row>
    <row r="54" spans="1:3" x14ac:dyDescent="0.35">
      <c r="A54" t="str">
        <f>'Element Specifications'!A417</f>
        <v>Dental_Claims_Line</v>
      </c>
      <c r="B54" t="str">
        <f>'Element Specifications'!C417</f>
        <v>Claim_Status_Cd</v>
      </c>
      <c r="C54" s="38">
        <f>'Element Specifications'!G417</f>
        <v>0</v>
      </c>
    </row>
    <row r="55" spans="1:3" x14ac:dyDescent="0.35">
      <c r="A55" t="str">
        <f>'Element Specifications'!A404</f>
        <v>Dental_Claims_Line</v>
      </c>
      <c r="B55" t="str">
        <f>'Element Specifications'!C404</f>
        <v>Coinsurance_Amt</v>
      </c>
      <c r="C55" s="38">
        <f>'Element Specifications'!G404</f>
        <v>0</v>
      </c>
    </row>
    <row r="56" spans="1:3" x14ac:dyDescent="0.35">
      <c r="A56" t="str">
        <f>'Element Specifications'!A405</f>
        <v>Dental_Claims_Line</v>
      </c>
      <c r="B56" t="str">
        <f>'Element Specifications'!C405</f>
        <v>Copay_Amt</v>
      </c>
      <c r="C56" s="38">
        <f>'Element Specifications'!G405</f>
        <v>0</v>
      </c>
    </row>
    <row r="57" spans="1:3" x14ac:dyDescent="0.35">
      <c r="A57" t="str">
        <f>'Element Specifications'!A406</f>
        <v>Dental_Claims_Line</v>
      </c>
      <c r="B57" t="str">
        <f>'Element Specifications'!C406</f>
        <v>Deductible_Amt</v>
      </c>
      <c r="C57" s="38">
        <f>'Element Specifications'!G406</f>
        <v>0</v>
      </c>
    </row>
    <row r="58" spans="1:3" x14ac:dyDescent="0.35">
      <c r="A58" t="str">
        <f>'Element Specifications'!A414</f>
        <v>Dental_Claims_Line</v>
      </c>
      <c r="B58" t="str">
        <f>'Element Specifications'!C414</f>
        <v>Dental_Carrier_Flag</v>
      </c>
      <c r="C58" s="38">
        <f>'Element Specifications'!G414</f>
        <v>0</v>
      </c>
    </row>
    <row r="59" spans="1:3" x14ac:dyDescent="0.35">
      <c r="A59" t="str">
        <f>'Element Specifications'!A415</f>
        <v>Dental_Claims_Line</v>
      </c>
      <c r="B59" t="str">
        <f>'Element Specifications'!C415</f>
        <v>Dental_Flag</v>
      </c>
      <c r="C59" s="38">
        <f>'Element Specifications'!G415</f>
        <v>0</v>
      </c>
    </row>
    <row r="60" spans="1:3" x14ac:dyDescent="0.35">
      <c r="A60" t="str">
        <f>'Element Specifications'!A425</f>
        <v>Dental_Claims_Line</v>
      </c>
      <c r="B60" t="str">
        <f>'Element Specifications'!C425</f>
        <v>Dental_Quadrant</v>
      </c>
      <c r="C60" s="38">
        <f>'Element Specifications'!G425</f>
        <v>0</v>
      </c>
    </row>
    <row r="61" spans="1:3" x14ac:dyDescent="0.35">
      <c r="A61" t="str">
        <f>'Element Specifications'!A416</f>
        <v>Dental_Claims_Line</v>
      </c>
      <c r="B61" t="str">
        <f>'Element Specifications'!C416</f>
        <v>Line_No</v>
      </c>
      <c r="C61" s="38">
        <f>'Element Specifications'!G416</f>
        <v>0</v>
      </c>
    </row>
    <row r="62" spans="1:3" x14ac:dyDescent="0.35">
      <c r="A62" t="str">
        <f>'Element Specifications'!A386</f>
        <v>Dental_Claims_Line</v>
      </c>
      <c r="B62" t="str">
        <f>'Element Specifications'!C386</f>
        <v>Member_Composite_ID</v>
      </c>
      <c r="C62" s="38">
        <f>'Element Specifications'!G386</f>
        <v>0</v>
      </c>
    </row>
    <row r="63" spans="1:3" x14ac:dyDescent="0.35">
      <c r="A63" t="str">
        <f>'Element Specifications'!A387</f>
        <v>Dental_Claims_Line</v>
      </c>
      <c r="B63" t="str">
        <f>'Element Specifications'!C387</f>
        <v>Member_ID</v>
      </c>
      <c r="C63" s="38">
        <f>'Element Specifications'!G387</f>
        <v>0</v>
      </c>
    </row>
    <row r="64" spans="1:3" x14ac:dyDescent="0.35">
      <c r="A64" t="str">
        <f>'Element Specifications'!A407</f>
        <v>Dental_Claims_Line</v>
      </c>
      <c r="B64" t="str">
        <f>'Element Specifications'!C407</f>
        <v>Member_Liability_Amt</v>
      </c>
      <c r="C64" s="38">
        <f>'Element Specifications'!G407</f>
        <v>0</v>
      </c>
    </row>
    <row r="65" spans="1:3" x14ac:dyDescent="0.35">
      <c r="A65" t="str">
        <f>'Element Specifications'!A412</f>
        <v>Dental_Claims_Line</v>
      </c>
      <c r="B65" t="str">
        <f>'Element Specifications'!C412</f>
        <v>NDC_Cd</v>
      </c>
      <c r="C65" s="38">
        <f>'Element Specifications'!G412</f>
        <v>0</v>
      </c>
    </row>
    <row r="66" spans="1:3" x14ac:dyDescent="0.35">
      <c r="A66" t="str">
        <f>'Element Specifications'!A418</f>
        <v>Dental_Claims_Line</v>
      </c>
      <c r="B66" t="str">
        <f>'Element Specifications'!C418</f>
        <v>Place_of_Service_Cd</v>
      </c>
      <c r="C66" s="38">
        <f>'Element Specifications'!G418</f>
        <v>0</v>
      </c>
    </row>
    <row r="67" spans="1:3" x14ac:dyDescent="0.35">
      <c r="A67" t="str">
        <f>'Element Specifications'!A408</f>
        <v>Dental_Claims_Line</v>
      </c>
      <c r="B67" t="str">
        <f>'Element Specifications'!C408</f>
        <v>Plan_Covered_Amt</v>
      </c>
      <c r="C67" s="38">
        <f>'Element Specifications'!G408</f>
        <v>0</v>
      </c>
    </row>
    <row r="68" spans="1:3" x14ac:dyDescent="0.35">
      <c r="A68" t="str">
        <f>'Element Specifications'!A409</f>
        <v>Dental_Claims_Line</v>
      </c>
      <c r="B68" t="str">
        <f>'Element Specifications'!C409</f>
        <v>Plan_Paid_Amt</v>
      </c>
      <c r="C68" s="38">
        <f>'Element Specifications'!G409</f>
        <v>0</v>
      </c>
    </row>
    <row r="69" spans="1:3" x14ac:dyDescent="0.35">
      <c r="A69" t="str">
        <f>'Element Specifications'!A410</f>
        <v>Dental_Claims_Line</v>
      </c>
      <c r="B69" t="str">
        <f>'Element Specifications'!C410</f>
        <v>Prepaid_Amt</v>
      </c>
      <c r="C69" s="38">
        <f>'Element Specifications'!G410</f>
        <v>0</v>
      </c>
    </row>
    <row r="70" spans="1:3" x14ac:dyDescent="0.35">
      <c r="A70" t="str">
        <f>'Element Specifications'!A394</f>
        <v>Dental_Claims_Line</v>
      </c>
      <c r="B70" t="str">
        <f>'Element Specifications'!C394</f>
        <v>Service_End_Dt</v>
      </c>
      <c r="C70" s="38">
        <f>'Element Specifications'!G394</f>
        <v>0</v>
      </c>
    </row>
    <row r="71" spans="1:3" x14ac:dyDescent="0.35">
      <c r="A71" t="str">
        <f>'Element Specifications'!A395</f>
        <v>Dental_Claims_Line</v>
      </c>
      <c r="B71" t="str">
        <f>'Element Specifications'!C395</f>
        <v>Service_End_Dt_Day</v>
      </c>
      <c r="C71" s="38">
        <f>'Element Specifications'!G395</f>
        <v>0</v>
      </c>
    </row>
    <row r="72" spans="1:3" x14ac:dyDescent="0.35">
      <c r="A72" t="str">
        <f>'Element Specifications'!A396</f>
        <v>Dental_Claims_Line</v>
      </c>
      <c r="B72" t="str">
        <f>'Element Specifications'!C396</f>
        <v>Service_End_Dt_Month</v>
      </c>
      <c r="C72" s="38">
        <f>'Element Specifications'!G396</f>
        <v>0</v>
      </c>
    </row>
    <row r="73" spans="1:3" x14ac:dyDescent="0.35">
      <c r="A73" t="str">
        <f>'Element Specifications'!A397</f>
        <v>Dental_Claims_Line</v>
      </c>
      <c r="B73" t="str">
        <f>'Element Specifications'!C397</f>
        <v>Service_End_Dt_Year</v>
      </c>
      <c r="C73" s="38">
        <f>'Element Specifications'!G397</f>
        <v>0</v>
      </c>
    </row>
    <row r="74" spans="1:3" x14ac:dyDescent="0.35">
      <c r="A74" t="str">
        <f>'Element Specifications'!A388</f>
        <v>Dental_Claims_Line</v>
      </c>
      <c r="B74" t="str">
        <f>'Element Specifications'!C388</f>
        <v>Service_Provider_Composite_ID</v>
      </c>
      <c r="C74" s="38">
        <f>'Element Specifications'!G388</f>
        <v>0</v>
      </c>
    </row>
    <row r="75" spans="1:3" x14ac:dyDescent="0.35">
      <c r="A75" t="str">
        <f>'Element Specifications'!A419</f>
        <v>Dental_Claims_Line</v>
      </c>
      <c r="B75" t="str">
        <f>'Element Specifications'!C419</f>
        <v>Service_Qty</v>
      </c>
      <c r="C75" s="38">
        <f>'Element Specifications'!G419</f>
        <v>0</v>
      </c>
    </row>
    <row r="76" spans="1:3" x14ac:dyDescent="0.35">
      <c r="A76" t="str">
        <f>'Element Specifications'!A398</f>
        <v>Dental_Claims_Line</v>
      </c>
      <c r="B76" t="str">
        <f>'Element Specifications'!C398</f>
        <v>Service_Start_Dt</v>
      </c>
      <c r="C76" s="38">
        <f>'Element Specifications'!G398</f>
        <v>0</v>
      </c>
    </row>
    <row r="77" spans="1:3" x14ac:dyDescent="0.35">
      <c r="A77" t="str">
        <f>'Element Specifications'!A399</f>
        <v>Dental_Claims_Line</v>
      </c>
      <c r="B77" t="str">
        <f>'Element Specifications'!C399</f>
        <v>Service_Start_Dt_Day</v>
      </c>
      <c r="C77" s="38">
        <f>'Element Specifications'!G399</f>
        <v>0</v>
      </c>
    </row>
    <row r="78" spans="1:3" x14ac:dyDescent="0.35">
      <c r="A78" t="str">
        <f>'Element Specifications'!A400</f>
        <v>Dental_Claims_Line</v>
      </c>
      <c r="B78" t="str">
        <f>'Element Specifications'!C400</f>
        <v>Service_Start_Dt_Month</v>
      </c>
      <c r="C78" s="38">
        <f>'Element Specifications'!G400</f>
        <v>0</v>
      </c>
    </row>
    <row r="79" spans="1:3" x14ac:dyDescent="0.35">
      <c r="A79" t="str">
        <f>'Element Specifications'!A401</f>
        <v>Dental_Claims_Line</v>
      </c>
      <c r="B79" t="str">
        <f>'Element Specifications'!C401</f>
        <v>Service_Start_Dt_Year</v>
      </c>
      <c r="C79" s="38">
        <f>'Element Specifications'!G401</f>
        <v>0</v>
      </c>
    </row>
    <row r="80" spans="1:3" x14ac:dyDescent="0.35">
      <c r="A80" t="str">
        <f>'Element Specifications'!A426</f>
        <v>Dental_Claims_Line</v>
      </c>
      <c r="B80" t="str">
        <f>'Element Specifications'!C426</f>
        <v>Tooth_Number</v>
      </c>
      <c r="C80" s="38">
        <f>'Element Specifications'!G426</f>
        <v>0</v>
      </c>
    </row>
    <row r="81" spans="1:3" x14ac:dyDescent="0.35">
      <c r="A81" t="str">
        <f>'Element Specifications'!A427</f>
        <v>Dental_Claims_Line</v>
      </c>
      <c r="B81" t="str">
        <f>'Element Specifications'!C427</f>
        <v>Tooth_Surface</v>
      </c>
      <c r="C81" s="38">
        <f>'Element Specifications'!G427</f>
        <v>0</v>
      </c>
    </row>
    <row r="82" spans="1:3" x14ac:dyDescent="0.35">
      <c r="A82" t="str">
        <f>'Element Specifications'!A428</f>
        <v>Dental_Claims_Procedures</v>
      </c>
      <c r="B82" t="str">
        <f>'Element Specifications'!C428</f>
        <v>Claim_ID</v>
      </c>
      <c r="C82" s="38">
        <f>'Element Specifications'!G428</f>
        <v>0</v>
      </c>
    </row>
    <row r="83" spans="1:3" x14ac:dyDescent="0.35">
      <c r="A83" t="str">
        <f>'Element Specifications'!A429</f>
        <v>Dental_Claims_Procedures</v>
      </c>
      <c r="B83" t="str">
        <f>'Element Specifications'!C429</f>
        <v>ICD_Vers_Flag</v>
      </c>
      <c r="C83" s="38">
        <f>'Element Specifications'!G429</f>
        <v>0</v>
      </c>
    </row>
    <row r="84" spans="1:3" x14ac:dyDescent="0.35">
      <c r="A84" t="str">
        <f>'Element Specifications'!A430</f>
        <v>Dental_Claims_Procedures</v>
      </c>
      <c r="B84" t="str">
        <f>'Element Specifications'!C430</f>
        <v>Procedure_Cd</v>
      </c>
      <c r="C84" s="38">
        <f>'Element Specifications'!G430</f>
        <v>0</v>
      </c>
    </row>
    <row r="85" spans="1:3" x14ac:dyDescent="0.35">
      <c r="A85" t="str">
        <f>'Element Specifications'!A431</f>
        <v>Dental_Claims_Procedures</v>
      </c>
      <c r="B85" t="str">
        <f>'Element Specifications'!C431</f>
        <v>Seq_Num</v>
      </c>
      <c r="C85" s="38">
        <f>'Element Specifications'!G431</f>
        <v>0</v>
      </c>
    </row>
    <row r="86" spans="1:3" x14ac:dyDescent="0.35">
      <c r="A86" t="str">
        <f>'Element Specifications'!A432</f>
        <v>Dental_Claims_Procedures</v>
      </c>
      <c r="B86" t="str">
        <f>'Element Specifications'!C432</f>
        <v>Procedure_Dt</v>
      </c>
      <c r="C86" s="38">
        <f>'Element Specifications'!G432</f>
        <v>0</v>
      </c>
    </row>
    <row r="87" spans="1:3" x14ac:dyDescent="0.35">
      <c r="A87" t="str">
        <f>'Element Specifications'!A433</f>
        <v>Dental_Claims_Procedures</v>
      </c>
      <c r="B87" t="str">
        <f>'Element Specifications'!C433</f>
        <v>Procedure_Dt_Day</v>
      </c>
      <c r="C87" s="38">
        <f>'Element Specifications'!G433</f>
        <v>0</v>
      </c>
    </row>
    <row r="88" spans="1:3" x14ac:dyDescent="0.35">
      <c r="A88" t="str">
        <f>'Element Specifications'!A434</f>
        <v>Dental_Claims_Procedures</v>
      </c>
      <c r="B88" t="str">
        <f>'Element Specifications'!C434</f>
        <v>Procedure_Dt_Month</v>
      </c>
      <c r="C88" s="38">
        <f>'Element Specifications'!G434</f>
        <v>0</v>
      </c>
    </row>
    <row r="89" spans="1:3" x14ac:dyDescent="0.35">
      <c r="A89" t="str">
        <f>'Element Specifications'!A435</f>
        <v>Dental_Claims_Procedures</v>
      </c>
      <c r="B89" t="str">
        <f>'Element Specifications'!C435</f>
        <v>Procedure_Dt_Year</v>
      </c>
      <c r="C89" s="38">
        <f>'Element Specifications'!G435</f>
        <v>0</v>
      </c>
    </row>
    <row r="90" spans="1:3" x14ac:dyDescent="0.35">
      <c r="A90" t="str">
        <f>'Element Specifications'!A450</f>
        <v>DIM_Claim_Statuses</v>
      </c>
      <c r="B90">
        <f>'Element Specifications'!C450</f>
        <v>0</v>
      </c>
      <c r="C90" s="38" t="str">
        <f>'Element Specifications'!G450</f>
        <v>X</v>
      </c>
    </row>
    <row r="91" spans="1:3" x14ac:dyDescent="0.35">
      <c r="A91" t="str">
        <f>'Element Specifications'!A456</f>
        <v>DIM_Coverage_Levels</v>
      </c>
      <c r="B91">
        <f>'Element Specifications'!C456</f>
        <v>0</v>
      </c>
      <c r="C91" s="38" t="str">
        <f>'Element Specifications'!G456</f>
        <v>X</v>
      </c>
    </row>
    <row r="92" spans="1:3" x14ac:dyDescent="0.35">
      <c r="A92" t="str">
        <f>'Element Specifications'!A457</f>
        <v>DIM_Coverage_Types</v>
      </c>
      <c r="B92">
        <f>'Element Specifications'!C457</f>
        <v>0</v>
      </c>
      <c r="C92" s="38" t="str">
        <f>'Element Specifications'!G457</f>
        <v>X</v>
      </c>
    </row>
    <row r="93" spans="1:3" x14ac:dyDescent="0.35">
      <c r="A93" t="str">
        <f>'Element Specifications'!A446</f>
        <v>Dim_Dental_Quadrants</v>
      </c>
      <c r="B93">
        <f>'Element Specifications'!C446</f>
        <v>0</v>
      </c>
      <c r="C93" s="38">
        <f>'Element Specifications'!G446</f>
        <v>0</v>
      </c>
    </row>
    <row r="94" spans="1:3" x14ac:dyDescent="0.35">
      <c r="A94" t="str">
        <f>'Element Specifications'!A451</f>
        <v>DIM_Discharge_Statuses</v>
      </c>
      <c r="B94">
        <f>'Element Specifications'!C451</f>
        <v>0</v>
      </c>
      <c r="C94" s="38" t="str">
        <f>'Element Specifications'!G451</f>
        <v>X</v>
      </c>
    </row>
    <row r="95" spans="1:3" x14ac:dyDescent="0.35">
      <c r="A95" t="str">
        <f>'Element Specifications'!A453</f>
        <v>DIM_Ethnicities</v>
      </c>
      <c r="B95">
        <f>'Element Specifications'!C453</f>
        <v>0</v>
      </c>
      <c r="C95" s="38" t="str">
        <f>'Element Specifications'!G453</f>
        <v>X</v>
      </c>
    </row>
    <row r="96" spans="1:3" x14ac:dyDescent="0.35">
      <c r="A96" t="str">
        <f>'Element Specifications'!A454</f>
        <v>DIM_HSR</v>
      </c>
      <c r="B96">
        <f>'Element Specifications'!C454</f>
        <v>0</v>
      </c>
      <c r="C96" s="38" t="str">
        <f>'Element Specifications'!G454</f>
        <v>X</v>
      </c>
    </row>
    <row r="97" spans="1:3" x14ac:dyDescent="0.35">
      <c r="A97" t="str">
        <f>'Element Specifications'!A452</f>
        <v>DIM_Line_of_Business_Desc</v>
      </c>
      <c r="B97">
        <f>'Element Specifications'!C452</f>
        <v>0</v>
      </c>
      <c r="C97" s="38" t="str">
        <f>'Element Specifications'!G452</f>
        <v>X</v>
      </c>
    </row>
    <row r="98" spans="1:3" x14ac:dyDescent="0.35">
      <c r="A98" t="str">
        <f>'Element Specifications'!A458</f>
        <v>DIM_Market_Categories</v>
      </c>
      <c r="B98">
        <f>'Element Specifications'!C458</f>
        <v>0</v>
      </c>
      <c r="C98" s="38" t="str">
        <f>'Element Specifications'!G458</f>
        <v>X</v>
      </c>
    </row>
    <row r="99" spans="1:3" x14ac:dyDescent="0.35">
      <c r="A99" t="str">
        <f>'Element Specifications'!A449</f>
        <v>DIM_Places_of_Service</v>
      </c>
      <c r="B99">
        <f>'Element Specifications'!C449</f>
        <v>0</v>
      </c>
      <c r="C99" s="38" t="str">
        <f>'Element Specifications'!G449</f>
        <v>X</v>
      </c>
    </row>
    <row r="100" spans="1:3" x14ac:dyDescent="0.35">
      <c r="A100" t="str">
        <f>'Element Specifications'!A455</f>
        <v>DIM_Races</v>
      </c>
      <c r="B100">
        <f>'Element Specifications'!C455</f>
        <v>0</v>
      </c>
      <c r="C100" s="38">
        <f>'Element Specifications'!G455</f>
        <v>0</v>
      </c>
    </row>
    <row r="101" spans="1:3" x14ac:dyDescent="0.35">
      <c r="A101" t="str">
        <f>'Element Specifications'!A459</f>
        <v>DIM_Relationship_Codes</v>
      </c>
      <c r="B101">
        <f>'Element Specifications'!C459</f>
        <v>0</v>
      </c>
      <c r="C101" s="38" t="str">
        <f>'Element Specifications'!G459</f>
        <v>X</v>
      </c>
    </row>
    <row r="102" spans="1:3" x14ac:dyDescent="0.35">
      <c r="A102" t="str">
        <f>'Element Specifications'!A447</f>
        <v>Dim_Tooth_Numbers</v>
      </c>
      <c r="B102">
        <f>'Element Specifications'!C447</f>
        <v>0</v>
      </c>
      <c r="C102" s="38">
        <f>'Element Specifications'!G447</f>
        <v>0</v>
      </c>
    </row>
    <row r="103" spans="1:3" x14ac:dyDescent="0.35">
      <c r="A103" t="str">
        <f>'Element Specifications'!A448</f>
        <v>Dim_Tooth_Surfaces</v>
      </c>
      <c r="B103">
        <f>'Element Specifications'!C448</f>
        <v>0</v>
      </c>
      <c r="C103" s="38">
        <f>'Element Specifications'!G448</f>
        <v>0</v>
      </c>
    </row>
    <row r="104" spans="1:3" x14ac:dyDescent="0.35">
      <c r="A104" t="str">
        <f>'Element Specifications'!A460</f>
        <v>DIM_Urban_Rural_Frontier</v>
      </c>
      <c r="B104">
        <f>'Element Specifications'!C460</f>
        <v>0</v>
      </c>
      <c r="C104" s="38" t="str">
        <f>'Element Specifications'!G460</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t="str">
        <f>'Element Specifications'!G209</f>
        <v>X</v>
      </c>
    </row>
    <row r="114" spans="1:3" x14ac:dyDescent="0.35">
      <c r="A114" t="str">
        <f>'Element Specifications'!A198</f>
        <v>Member_Eligibility</v>
      </c>
      <c r="B114" t="str">
        <f>'Element Specifications'!C198</f>
        <v>Employer_ZIP_Code</v>
      </c>
      <c r="C114" s="38">
        <f>'Element Specifications'!G198</f>
        <v>0</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Specifications'!A232</f>
        <v>Member</v>
      </c>
      <c r="B233" t="str">
        <f>'Element Specifications'!C232</f>
        <v>Ethnicity_1_Cd</v>
      </c>
      <c r="C233" s="38" t="str">
        <f>'Element Specifications'!G232</f>
        <v>X</v>
      </c>
    </row>
    <row r="234" spans="1:3" x14ac:dyDescent="0.35">
      <c r="A234" t="str">
        <f>'Element Specifications'!A233</f>
        <v>Member</v>
      </c>
      <c r="B234" t="str">
        <f>'Element Specifications'!C233</f>
        <v>Ethnicity_2_Cd</v>
      </c>
      <c r="C234" s="38" t="str">
        <f>'Element Specifications'!G233</f>
        <v>X</v>
      </c>
    </row>
    <row r="235" spans="1:3" x14ac:dyDescent="0.35">
      <c r="A235" t="str">
        <f>'Element Specifications'!A234</f>
        <v>Member</v>
      </c>
      <c r="B235" t="str">
        <f>'Element Specifications'!C234</f>
        <v>Hispanic_Ind</v>
      </c>
      <c r="C235" s="38" t="str">
        <f>'Element Specifications'!G234</f>
        <v>X</v>
      </c>
    </row>
    <row r="236" spans="1:3" x14ac:dyDescent="0.35">
      <c r="A236" t="str">
        <f>'Element Specifications'!A224</f>
        <v>Member</v>
      </c>
      <c r="B236" t="str">
        <f>'Element Specifications'!C224</f>
        <v>Member_City_Nm</v>
      </c>
      <c r="C236" s="38" t="str">
        <f>'Element Specifications'!G224</f>
        <v>X</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f>'Element Specifications'!G223</f>
        <v>0</v>
      </c>
    </row>
    <row r="241" spans="1:3" x14ac:dyDescent="0.35">
      <c r="A241" t="str">
        <f>'Element Specifications'!A235</f>
        <v>Member</v>
      </c>
      <c r="B241" t="str">
        <f>'Element Specifications'!C235</f>
        <v>Member_Gender_Cd</v>
      </c>
      <c r="C241" s="38" t="str">
        <f>'Element Specifications'!G235</f>
        <v>X</v>
      </c>
    </row>
    <row r="242" spans="1:3" x14ac:dyDescent="0.35">
      <c r="A242" t="str">
        <f>'Element Specifications'!A230</f>
        <v>Member</v>
      </c>
      <c r="B242" t="str">
        <f>'Element Specifications'!C230</f>
        <v>Member_HSR</v>
      </c>
      <c r="C242" s="38" t="str">
        <f>'Element Specifications'!G230</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f>'Element Specifications'!G225</f>
        <v>0</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Specifications'!A236</f>
        <v>Member</v>
      </c>
      <c r="B246" t="str">
        <f>'Element Specifications'!C236</f>
        <v>Member_Subscriber_Rlp_Cd</v>
      </c>
      <c r="C246" s="38" t="str">
        <f>'Element Specifications'!G236</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Specifications'!A229</f>
        <v>Member</v>
      </c>
      <c r="B248" t="str">
        <f>'Element Specifications'!C229</f>
        <v>Member_Zip_Cd_3_Digit</v>
      </c>
      <c r="C248" s="38">
        <f>'Element Specifications'!G229</f>
        <v>0</v>
      </c>
    </row>
    <row r="249" spans="1:3" x14ac:dyDescent="0.35">
      <c r="A249" t="str">
        <f>'Element Specifications'!A237</f>
        <v>Member</v>
      </c>
      <c r="B249" t="str">
        <f>'Element Specifications'!C237</f>
        <v>Other_Ethnicity</v>
      </c>
      <c r="C249" s="38" t="str">
        <f>'Element Specifications'!G237</f>
        <v>X</v>
      </c>
    </row>
    <row r="250" spans="1:3" x14ac:dyDescent="0.35">
      <c r="A250" t="str">
        <f>'Element Specifications'!A238</f>
        <v>Member</v>
      </c>
      <c r="B250" t="str">
        <f>'Element Specifications'!C238</f>
        <v>Other_Race</v>
      </c>
      <c r="C250" s="38" t="str">
        <f>'Element Specifications'!G238</f>
        <v>X</v>
      </c>
    </row>
    <row r="251" spans="1:3" x14ac:dyDescent="0.35">
      <c r="A251" t="str">
        <f>'Element Specifications'!A239</f>
        <v>Member</v>
      </c>
      <c r="B251" t="str">
        <f>'Element Specifications'!C239</f>
        <v>Payer_Cd</v>
      </c>
      <c r="C251" s="38" t="str">
        <f>'Element Specifications'!G239</f>
        <v>X</v>
      </c>
    </row>
    <row r="252" spans="1:3" x14ac:dyDescent="0.35">
      <c r="A252" t="str">
        <f>'Element Specifications'!A240</f>
        <v>Member</v>
      </c>
      <c r="B252" t="str">
        <f>'Element Specifications'!C240</f>
        <v>Race_1_Cd</v>
      </c>
      <c r="C252" s="38">
        <f>'Element Specifications'!G240</f>
        <v>0</v>
      </c>
    </row>
    <row r="253" spans="1:3" x14ac:dyDescent="0.35">
      <c r="A253" t="str">
        <f>'Element Specifications'!A241</f>
        <v>Member</v>
      </c>
      <c r="B253" t="str">
        <f>'Element Specifications'!C241</f>
        <v>Race_2_Cd</v>
      </c>
      <c r="C253" s="38">
        <f>'Element Specifications'!G241</f>
        <v>0</v>
      </c>
    </row>
    <row r="254" spans="1:3" x14ac:dyDescent="0.35">
      <c r="A254" t="str">
        <f>'Element Specifications'!A252</f>
        <v>Member_Composite</v>
      </c>
      <c r="B254" t="str">
        <f>'Element Specifications'!C252</f>
        <v>Ethnicity_1_Cd</v>
      </c>
      <c r="C254" s="38" t="str">
        <f>'Element Specifications'!G252</f>
        <v>X</v>
      </c>
    </row>
    <row r="255" spans="1:3" x14ac:dyDescent="0.35">
      <c r="A255" t="str">
        <f>'Element Specifications'!A253</f>
        <v>Member_Composite</v>
      </c>
      <c r="B255" t="str">
        <f>'Element Specifications'!C253</f>
        <v>Ethnicity_2_Cd</v>
      </c>
      <c r="C255" s="38" t="str">
        <f>'Element Specifications'!G253</f>
        <v>X</v>
      </c>
    </row>
    <row r="256" spans="1:3" x14ac:dyDescent="0.35">
      <c r="A256" t="str">
        <f>'Element Specifications'!A254</f>
        <v>Member_Composite</v>
      </c>
      <c r="B256" t="str">
        <f>'Element Specifications'!C254</f>
        <v>Hispanic_Ind</v>
      </c>
      <c r="C256" s="38" t="str">
        <f>'Element Specifications'!G254</f>
        <v>X</v>
      </c>
    </row>
    <row r="257" spans="1:3" x14ac:dyDescent="0.35">
      <c r="A257" t="str">
        <f>'Element Specifications'!A242</f>
        <v>Member_Composite</v>
      </c>
      <c r="B257" t="str">
        <f>'Element Specifications'!C242</f>
        <v>Member_Composite_ID</v>
      </c>
      <c r="C257" s="38" t="str">
        <f>'Element Specifications'!G242</f>
        <v>X</v>
      </c>
    </row>
    <row r="258" spans="1:3" x14ac:dyDescent="0.35">
      <c r="A258" t="str">
        <f>'Element Specifications'!A243</f>
        <v>Member_Composite</v>
      </c>
      <c r="B258" t="str">
        <f>'Element Specifications'!C243</f>
        <v>Member_DOB</v>
      </c>
      <c r="C258" s="38">
        <f>'Element Specifications'!G243</f>
        <v>0</v>
      </c>
    </row>
    <row r="259" spans="1:3" x14ac:dyDescent="0.35">
      <c r="A259" t="str">
        <f>'Element Specifications'!A244</f>
        <v>Member_Composite</v>
      </c>
      <c r="B259" t="str">
        <f>'Element Specifications'!C244</f>
        <v>Member_DOB_Day</v>
      </c>
      <c r="C259" s="38">
        <f>'Element Specifications'!G244</f>
        <v>0</v>
      </c>
    </row>
    <row r="260" spans="1:3" x14ac:dyDescent="0.35">
      <c r="A260" t="str">
        <f>'Element Specifications'!A245</f>
        <v>Member_Composite</v>
      </c>
      <c r="B260" t="str">
        <f>'Element Specifications'!C245</f>
        <v>Member_DOB_Month</v>
      </c>
      <c r="C260" s="38">
        <f>'Element Specifications'!G245</f>
        <v>0</v>
      </c>
    </row>
    <row r="261" spans="1:3" x14ac:dyDescent="0.35">
      <c r="A261" t="str">
        <f>'Element Specifications'!A246</f>
        <v>Member_Composite</v>
      </c>
      <c r="B261" t="str">
        <f>'Element Specifications'!C246</f>
        <v>Member_DOB_Year</v>
      </c>
      <c r="C261" s="38">
        <f>'Element Specifications'!G246</f>
        <v>0</v>
      </c>
    </row>
    <row r="262" spans="1:3" x14ac:dyDescent="0.35">
      <c r="A262" t="str">
        <f>'Element Specifications'!A255</f>
        <v>Member_Composite</v>
      </c>
      <c r="B262" t="str">
        <f>'Element Specifications'!C255</f>
        <v>Member_Gender_Cd</v>
      </c>
      <c r="C262" s="38" t="str">
        <f>'Element Specifications'!G255</f>
        <v>X</v>
      </c>
    </row>
    <row r="263" spans="1:3" x14ac:dyDescent="0.35">
      <c r="A263" t="str">
        <f>'Element Specifications'!A250</f>
        <v>Member_Composite</v>
      </c>
      <c r="B263" t="str">
        <f>'Element Specifications'!C250</f>
        <v>Member_HSR</v>
      </c>
      <c r="C263" s="38" t="str">
        <f>'Element Specifications'!G250</f>
        <v>X</v>
      </c>
    </row>
    <row r="264" spans="1:3" x14ac:dyDescent="0.35">
      <c r="A264" t="str">
        <f>'Element Specifications'!A247</f>
        <v>Member_Composite</v>
      </c>
      <c r="B264" t="str">
        <f>'Element Specifications'!C247</f>
        <v>Member_State_Cd</v>
      </c>
      <c r="C264" s="38" t="str">
        <f>'Element Specifications'!G247</f>
        <v>X</v>
      </c>
    </row>
    <row r="265" spans="1:3" x14ac:dyDescent="0.35">
      <c r="A265" t="str">
        <f>'Element Specifications'!A256</f>
        <v>Member_Composite</v>
      </c>
      <c r="B265" t="str">
        <f>'Element Specifications'!C256</f>
        <v>Member_Subscriber_Rlp_Cd</v>
      </c>
      <c r="C265" s="38" t="str">
        <f>'Element Specifications'!G256</f>
        <v>X</v>
      </c>
    </row>
    <row r="266" spans="1:3" x14ac:dyDescent="0.35">
      <c r="A266" t="str">
        <f>'Element Specifications'!A248</f>
        <v>Member_Composite</v>
      </c>
      <c r="B266" t="str">
        <f>'Element Specifications'!C248</f>
        <v>Member_Zip_Cd</v>
      </c>
      <c r="C266" s="38" t="str">
        <f>'Element Specifications'!G248</f>
        <v>X</v>
      </c>
    </row>
    <row r="267" spans="1:3" x14ac:dyDescent="0.35">
      <c r="A267" t="str">
        <f>'Element Specifications'!A249</f>
        <v>Member_Composite</v>
      </c>
      <c r="B267" t="str">
        <f>'Element Specifications'!C249</f>
        <v>Member_Zip_Cd_3_Digit</v>
      </c>
      <c r="C267" s="38">
        <f>'Element Specifications'!G249</f>
        <v>0</v>
      </c>
    </row>
    <row r="268" spans="1:3" x14ac:dyDescent="0.35">
      <c r="A268" t="str">
        <f>'Element Specifications'!A257</f>
        <v>Member_Composite</v>
      </c>
      <c r="B268" t="str">
        <f>'Element Specifications'!C257</f>
        <v>Other_Ethnicity</v>
      </c>
      <c r="C268" s="38" t="str">
        <f>'Element Specifications'!G257</f>
        <v>X</v>
      </c>
    </row>
    <row r="269" spans="1:3" x14ac:dyDescent="0.35">
      <c r="A269" t="str">
        <f>'Element Specifications'!A258</f>
        <v>Member_Composite</v>
      </c>
      <c r="B269" t="str">
        <f>'Element Specifications'!C258</f>
        <v>Other_Race</v>
      </c>
      <c r="C269" s="38">
        <f>'Element Specifications'!G258</f>
        <v>0</v>
      </c>
    </row>
    <row r="270" spans="1:3" x14ac:dyDescent="0.35">
      <c r="A270" t="str">
        <f>'Element Specifications'!A259</f>
        <v>Member_Composite</v>
      </c>
      <c r="B270" t="str">
        <f>'Element Specifications'!C259</f>
        <v>Race_1_Cd</v>
      </c>
      <c r="C270" s="38">
        <f>'Element Specifications'!G259</f>
        <v>0</v>
      </c>
    </row>
    <row r="271" spans="1:3" x14ac:dyDescent="0.35">
      <c r="A271" t="str">
        <f>'Element Specifications'!A260</f>
        <v>Member_Composite</v>
      </c>
      <c r="B271" t="str">
        <f>'Element Specifications'!C260</f>
        <v>Race_2_Cd</v>
      </c>
      <c r="C271" s="38">
        <f>'Element Specifications'!G260</f>
        <v>0</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Specifications'!A261</f>
        <v>Member_to_Member_Composite_Crosswalk</v>
      </c>
      <c r="B292" t="str">
        <f>'Element Specifications'!C261</f>
        <v>Member_Composite_ID</v>
      </c>
      <c r="C292" s="38" t="str">
        <f>'Element Specifications'!G261</f>
        <v>X</v>
      </c>
    </row>
    <row r="293" spans="1:3" x14ac:dyDescent="0.35">
      <c r="A293" t="str">
        <f>'Element Specifications'!A262</f>
        <v>Member_to_Member_Composite_Crosswalk</v>
      </c>
      <c r="B293" t="str">
        <f>'Element Specifications'!C262</f>
        <v>Member_ID</v>
      </c>
      <c r="C293" s="38" t="str">
        <f>'Element Specifications'!G262</f>
        <v>X</v>
      </c>
    </row>
    <row r="294" spans="1:3" x14ac:dyDescent="0.35">
      <c r="A294" t="str">
        <f>'Element Specifications'!A263</f>
        <v>Member_to_Member_Composite_Crosswalk</v>
      </c>
      <c r="B294" t="str">
        <f>'Element Specifications'!C263</f>
        <v>Effective_Date</v>
      </c>
      <c r="C294" s="38" t="str">
        <f>'Element Specifications'!G263</f>
        <v>X</v>
      </c>
    </row>
    <row r="295" spans="1:3" x14ac:dyDescent="0.35">
      <c r="A295" t="str">
        <f>'Element Specifications'!A280</f>
        <v>Pharmacy_Claims_Header</v>
      </c>
      <c r="B295" t="str">
        <f>'Element Specifications'!C280</f>
        <v>Allowed_Amt</v>
      </c>
      <c r="C295" s="38" t="str">
        <f>'Element Specifications'!G280</f>
        <v>X</v>
      </c>
    </row>
    <row r="296" spans="1:3" x14ac:dyDescent="0.35">
      <c r="A296" t="str">
        <f>'Element Specifications'!A281</f>
        <v>Pharmacy_Claims_Header</v>
      </c>
      <c r="B296" t="str">
        <f>'Element Specifications'!C281</f>
        <v>Charge_Amt</v>
      </c>
      <c r="C296" s="38" t="str">
        <f>'Element Specifications'!G281</f>
        <v>X</v>
      </c>
    </row>
    <row r="297" spans="1:3" x14ac:dyDescent="0.35">
      <c r="A297" t="str">
        <f>'Element Specifications'!A264</f>
        <v>Pharmacy_Claims_Header</v>
      </c>
      <c r="B297" t="str">
        <f>'Element Specifications'!C264</f>
        <v>Claim_ID</v>
      </c>
      <c r="C297" s="38" t="str">
        <f>'Element Specifications'!G264</f>
        <v>X</v>
      </c>
    </row>
    <row r="298" spans="1:3" x14ac:dyDescent="0.35">
      <c r="A298" t="str">
        <f>'Element Specifications'!A291</f>
        <v>Pharmacy_Claims_Header</v>
      </c>
      <c r="B298" t="str">
        <f>'Element Specifications'!C291</f>
        <v>Claim_Status_Cd</v>
      </c>
      <c r="C298" s="38" t="str">
        <f>'Element Specifications'!G291</f>
        <v>X</v>
      </c>
    </row>
    <row r="299" spans="1:3" x14ac:dyDescent="0.35">
      <c r="A299" t="str">
        <f>'Element Specifications'!A292</f>
        <v>Pharmacy_Claims_Header</v>
      </c>
      <c r="B299" t="str">
        <f>'Element Specifications'!C292</f>
        <v>Claim_Type_Cd</v>
      </c>
      <c r="C299" s="38" t="str">
        <f>'Element Specifications'!G292</f>
        <v>X</v>
      </c>
    </row>
    <row r="300" spans="1:3" x14ac:dyDescent="0.35">
      <c r="A300" t="str">
        <f>'Element Specifications'!A293</f>
        <v>Pharmacy_Claims_Header</v>
      </c>
      <c r="B300" t="str">
        <f>'Element Specifications'!C293</f>
        <v>COB_Flag</v>
      </c>
      <c r="C300" s="38" t="str">
        <f>'Element Specifications'!G293</f>
        <v>X</v>
      </c>
    </row>
    <row r="301" spans="1:3" x14ac:dyDescent="0.35">
      <c r="A301" t="str">
        <f>'Element Specifications'!A282</f>
        <v>Pharmacy_Claims_Header</v>
      </c>
      <c r="B301" t="str">
        <f>'Element Specifications'!C282</f>
        <v>Coinsurance_Amt</v>
      </c>
      <c r="C301" s="38" t="str">
        <f>'Element Specifications'!G282</f>
        <v>X</v>
      </c>
    </row>
    <row r="302" spans="1:3" x14ac:dyDescent="0.35">
      <c r="A302" t="str">
        <f>'Element Specifications'!A283</f>
        <v>Pharmacy_Claims_Header</v>
      </c>
      <c r="B302" t="str">
        <f>'Element Specifications'!C283</f>
        <v>Copay_Amt</v>
      </c>
      <c r="C302" s="38" t="str">
        <f>'Element Specifications'!G283</f>
        <v>X</v>
      </c>
    </row>
    <row r="303" spans="1:3" x14ac:dyDescent="0.35">
      <c r="A303" t="str">
        <f>'Element Specifications'!A284</f>
        <v>Pharmacy_Claims_Header</v>
      </c>
      <c r="B303" t="str">
        <f>'Element Specifications'!C284</f>
        <v>Deductible_Amt</v>
      </c>
      <c r="C303" s="38" t="str">
        <f>'Element Specifications'!G284</f>
        <v>X</v>
      </c>
    </row>
    <row r="304" spans="1:3" x14ac:dyDescent="0.35">
      <c r="A304" t="str">
        <f>'Element Specifications'!A294</f>
        <v>Pharmacy_Claims_Header</v>
      </c>
      <c r="B304" t="str">
        <f>'Element Specifications'!C294</f>
        <v>Insurance_Product_Type_Cd</v>
      </c>
      <c r="C304" s="38" t="str">
        <f>'Element Specifications'!G294</f>
        <v>X</v>
      </c>
    </row>
    <row r="305" spans="1:3" x14ac:dyDescent="0.35">
      <c r="A305" t="str">
        <f>'Element Specifications'!A295</f>
        <v>Pharmacy_Claims_Header</v>
      </c>
      <c r="B305" t="str">
        <f>'Element Specifications'!C295</f>
        <v>Insurance_Product_Type_Desc</v>
      </c>
      <c r="C305" s="38" t="str">
        <f>'Element Specifications'!G295</f>
        <v>X</v>
      </c>
    </row>
    <row r="306" spans="1:3" x14ac:dyDescent="0.35">
      <c r="A306" t="str">
        <f>'Element Specifications'!A296</f>
        <v>Pharmacy_Claims_Header</v>
      </c>
      <c r="B306" t="str">
        <f>'Element Specifications'!C296</f>
        <v>Line_of_Business_Cd</v>
      </c>
      <c r="C306" s="38" t="str">
        <f>'Element Specifications'!G296</f>
        <v>X</v>
      </c>
    </row>
    <row r="307" spans="1:3" x14ac:dyDescent="0.35">
      <c r="A307" t="str">
        <f>'Element Specifications'!A297</f>
        <v>Pharmacy_Claims_Header</v>
      </c>
      <c r="B307" t="str">
        <f>'Element Specifications'!C297</f>
        <v>Member_Age_Days</v>
      </c>
      <c r="C307" s="38">
        <f>'Element Specifications'!G297</f>
        <v>0</v>
      </c>
    </row>
    <row r="308" spans="1:3" x14ac:dyDescent="0.35">
      <c r="A308" t="str">
        <f>'Element Specifications'!A298</f>
        <v>Pharmacy_Claims_Header</v>
      </c>
      <c r="B308" t="str">
        <f>'Element Specifications'!C298</f>
        <v>Member_Age_Years</v>
      </c>
      <c r="C308" s="38" t="str">
        <f>'Element Specifications'!G298</f>
        <v>X</v>
      </c>
    </row>
    <row r="309" spans="1:3" x14ac:dyDescent="0.35">
      <c r="A309" t="str">
        <f>'Element Specifications'!A299</f>
        <v>Pharmacy_Claims_Header</v>
      </c>
      <c r="B309" t="str">
        <f>'Element Specifications'!C299</f>
        <v>Member_Age_Years_YE</v>
      </c>
      <c r="C309" s="38">
        <f>'Element Specifications'!G299</f>
        <v>0</v>
      </c>
    </row>
    <row r="310" spans="1:3" x14ac:dyDescent="0.35">
      <c r="A310" t="str">
        <f>'Element Specifications'!A265</f>
        <v>Pharmacy_Claims_Header</v>
      </c>
      <c r="B310" t="str">
        <f>'Element Specifications'!C265</f>
        <v>Member_Composite_ID</v>
      </c>
      <c r="C310" s="38" t="str">
        <f>'Element Specifications'!G265</f>
        <v>X</v>
      </c>
    </row>
    <row r="311" spans="1:3" x14ac:dyDescent="0.35">
      <c r="A311" t="str">
        <f>'Element Specifications'!A300</f>
        <v>Pharmacy_Claims_Header</v>
      </c>
      <c r="B311" t="str">
        <f>'Element Specifications'!C300</f>
        <v>Member_Eligible_Flag</v>
      </c>
      <c r="C311" s="38" t="str">
        <f>'Element Specifications'!G300</f>
        <v>X</v>
      </c>
    </row>
    <row r="312" spans="1:3" x14ac:dyDescent="0.35">
      <c r="A312" t="str">
        <f>'Element Specifications'!A266</f>
        <v>Pharmacy_Claims_Header</v>
      </c>
      <c r="B312" t="str">
        <f>'Element Specifications'!C266</f>
        <v>Member_ID</v>
      </c>
      <c r="C312" s="38" t="str">
        <f>'Element Specifications'!G266</f>
        <v>X</v>
      </c>
    </row>
    <row r="313" spans="1:3" x14ac:dyDescent="0.35">
      <c r="A313" t="str">
        <f>'Element Specifications'!A285</f>
        <v>Pharmacy_Claims_Header</v>
      </c>
      <c r="B313" t="str">
        <f>'Element Specifications'!C285</f>
        <v>Member_Liability_Amt</v>
      </c>
      <c r="C313" s="38" t="str">
        <f>'Element Specifications'!G285</f>
        <v>X</v>
      </c>
    </row>
    <row r="314" spans="1:3" x14ac:dyDescent="0.35">
      <c r="A314" t="str">
        <f>'Element Specifications'!A276</f>
        <v>Pharmacy_Claims_Header</v>
      </c>
      <c r="B314" t="str">
        <f>'Element Specifications'!C276</f>
        <v>Paid_Dt</v>
      </c>
      <c r="C314" s="38" t="str">
        <f>'Element Specifications'!G276</f>
        <v>X</v>
      </c>
    </row>
    <row r="315" spans="1:3" x14ac:dyDescent="0.35">
      <c r="A315" t="str">
        <f>'Element Specifications'!A277</f>
        <v>Pharmacy_Claims_Header</v>
      </c>
      <c r="B315" t="str">
        <f>'Element Specifications'!C277</f>
        <v>Paid_Dt_Day</v>
      </c>
      <c r="C315" s="38">
        <f>'Element Specifications'!G277</f>
        <v>0</v>
      </c>
    </row>
    <row r="316" spans="1:3" x14ac:dyDescent="0.35">
      <c r="A316" t="str">
        <f>'Element Specifications'!A278</f>
        <v>Pharmacy_Claims_Header</v>
      </c>
      <c r="B316" t="str">
        <f>'Element Specifications'!C278</f>
        <v>Paid_Dt_Month</v>
      </c>
      <c r="C316" s="38">
        <f>'Element Specifications'!G278</f>
        <v>0</v>
      </c>
    </row>
    <row r="317" spans="1:3" x14ac:dyDescent="0.35">
      <c r="A317" t="str">
        <f>'Element Specifications'!A279</f>
        <v>Pharmacy_Claims_Header</v>
      </c>
      <c r="B317" t="str">
        <f>'Element Specifications'!C279</f>
        <v>Paid_Dt_Year</v>
      </c>
      <c r="C317" s="38">
        <f>'Element Specifications'!G279</f>
        <v>0</v>
      </c>
    </row>
    <row r="318" spans="1:3" x14ac:dyDescent="0.35">
      <c r="A318" t="str">
        <f>'Element Specifications'!A301</f>
        <v>Pharmacy_Claims_Header</v>
      </c>
      <c r="B318" t="str">
        <f>'Element Specifications'!C301</f>
        <v>Payer_Cd</v>
      </c>
      <c r="C318" s="38" t="str">
        <f>'Element Specifications'!G301</f>
        <v>X</v>
      </c>
    </row>
    <row r="319" spans="1:3" x14ac:dyDescent="0.35">
      <c r="A319" t="str">
        <f>'Element Specifications'!A302</f>
        <v>Pharmacy_Claims_Header</v>
      </c>
      <c r="B319" t="str">
        <f>'Element Specifications'!C302</f>
        <v>Pharmacy_ID</v>
      </c>
      <c r="C319" s="38" t="str">
        <f>'Element Specifications'!G302</f>
        <v>X</v>
      </c>
    </row>
    <row r="320" spans="1:3" x14ac:dyDescent="0.35">
      <c r="A320" t="str">
        <f>'Element Specifications'!A286</f>
        <v>Pharmacy_Claims_Header</v>
      </c>
      <c r="B320" t="str">
        <f>'Element Specifications'!C286</f>
        <v>Plan_Paid_Amt</v>
      </c>
      <c r="C320" s="38" t="str">
        <f>'Element Specifications'!G286</f>
        <v>X</v>
      </c>
    </row>
    <row r="321" spans="1:3" x14ac:dyDescent="0.35">
      <c r="A321" t="str">
        <f>'Element Specifications'!A287</f>
        <v>Pharmacy_Claims_Header</v>
      </c>
      <c r="B321" t="str">
        <f>'Element Specifications'!C287</f>
        <v>Postage_Claim_Amt</v>
      </c>
      <c r="C321" s="38" t="str">
        <f>'Element Specifications'!G287</f>
        <v>X</v>
      </c>
    </row>
    <row r="322" spans="1:3" x14ac:dyDescent="0.35">
      <c r="A322" t="str">
        <f>'Element Specifications'!A268</f>
        <v>Pharmacy_Claims_Header</v>
      </c>
      <c r="B322" t="str">
        <f>'Element Specifications'!C268</f>
        <v>Rx_Fill_Date_First</v>
      </c>
      <c r="C322" s="38" t="str">
        <f>'Element Specifications'!G268</f>
        <v>X</v>
      </c>
    </row>
    <row r="323" spans="1:3" x14ac:dyDescent="0.35">
      <c r="A323" t="str">
        <f>'Element Specifications'!A269</f>
        <v>Pharmacy_Claims_Header</v>
      </c>
      <c r="B323" t="str">
        <f>'Element Specifications'!C269</f>
        <v>Rx_Fill_Date_First_Day</v>
      </c>
      <c r="C323" s="38">
        <f>'Element Specifications'!G269</f>
        <v>0</v>
      </c>
    </row>
    <row r="324" spans="1:3" x14ac:dyDescent="0.35">
      <c r="A324" t="str">
        <f>'Element Specifications'!A270</f>
        <v>Pharmacy_Claims_Header</v>
      </c>
      <c r="B324" t="str">
        <f>'Element Specifications'!C270</f>
        <v>Rx_Fill_Date_First_Month</v>
      </c>
      <c r="C324" s="38">
        <f>'Element Specifications'!G270</f>
        <v>0</v>
      </c>
    </row>
    <row r="325" spans="1:3" x14ac:dyDescent="0.35">
      <c r="A325" t="str">
        <f>'Element Specifications'!A271</f>
        <v>Pharmacy_Claims_Header</v>
      </c>
      <c r="B325" t="str">
        <f>'Element Specifications'!C271</f>
        <v>Rx_Fill_Date_First_Year</v>
      </c>
      <c r="C325" s="38">
        <f>'Element Specifications'!G271</f>
        <v>0</v>
      </c>
    </row>
    <row r="326" spans="1:3" x14ac:dyDescent="0.35">
      <c r="A326" t="str">
        <f>'Element Specifications'!A272</f>
        <v>Pharmacy_Claims_Header</v>
      </c>
      <c r="B326" t="str">
        <f>'Element Specifications'!C272</f>
        <v>Rx_Fill_Date_Latest</v>
      </c>
      <c r="C326" s="38" t="str">
        <f>'Element Specifications'!G272</f>
        <v>X</v>
      </c>
    </row>
    <row r="327" spans="1:3" x14ac:dyDescent="0.35">
      <c r="A327" t="str">
        <f>'Element Specifications'!A273</f>
        <v>Pharmacy_Claims_Header</v>
      </c>
      <c r="B327" t="str">
        <f>'Element Specifications'!C273</f>
        <v>Rx_Fill_Date_Latest_Day</v>
      </c>
      <c r="C327" s="38">
        <f>'Element Specifications'!G273</f>
        <v>0</v>
      </c>
    </row>
    <row r="328" spans="1:3" x14ac:dyDescent="0.35">
      <c r="A328" t="str">
        <f>'Element Specifications'!A274</f>
        <v>Pharmacy_Claims_Header</v>
      </c>
      <c r="B328" t="str">
        <f>'Element Specifications'!C274</f>
        <v>Rx_Fill_Date_Latest_Month</v>
      </c>
      <c r="C328" s="38">
        <f>'Element Specifications'!G274</f>
        <v>0</v>
      </c>
    </row>
    <row r="329" spans="1:3" x14ac:dyDescent="0.35">
      <c r="A329" t="str">
        <f>'Element Specifications'!A275</f>
        <v>Pharmacy_Claims_Header</v>
      </c>
      <c r="B329" t="str">
        <f>'Element Specifications'!C275</f>
        <v>Rx_Fill_Date_Latest_Year</v>
      </c>
      <c r="C329" s="38">
        <f>'Element Specifications'!G275</f>
        <v>0</v>
      </c>
    </row>
    <row r="330" spans="1:3" x14ac:dyDescent="0.35">
      <c r="A330" t="str">
        <f>'Element Specifications'!A312</f>
        <v>Pharmacy_Claims_Line</v>
      </c>
      <c r="B330" t="str">
        <f>'Element Specifications'!C312</f>
        <v>Charge_Amt</v>
      </c>
      <c r="C330" s="38" t="str">
        <f>'Element Specifications'!G312</f>
        <v>X</v>
      </c>
    </row>
    <row r="331" spans="1:3" x14ac:dyDescent="0.35">
      <c r="A331" t="str">
        <f>'Element Specifications'!A304</f>
        <v>Pharmacy_Claims_Line</v>
      </c>
      <c r="B331" t="str">
        <f>'Element Specifications'!C304</f>
        <v>Claim_ID</v>
      </c>
      <c r="C331" s="38" t="str">
        <f>'Element Specifications'!G304</f>
        <v>X</v>
      </c>
    </row>
    <row r="332" spans="1:3" x14ac:dyDescent="0.35">
      <c r="A332" t="str">
        <f>'Element Specifications'!A331</f>
        <v>Pharmacy_Claims_Line</v>
      </c>
      <c r="B332" t="str">
        <f>'Element Specifications'!C331</f>
        <v>Claim_Status_Cd</v>
      </c>
      <c r="C332" s="38" t="str">
        <f>'Element Specifications'!G331</f>
        <v>X</v>
      </c>
    </row>
    <row r="333" spans="1:3" x14ac:dyDescent="0.35">
      <c r="A333" t="str">
        <f>'Element Specifications'!A313</f>
        <v>Pharmacy_Claims_Line</v>
      </c>
      <c r="B333" t="str">
        <f>'Element Specifications'!C313</f>
        <v>Coinsurance_Amt</v>
      </c>
      <c r="C333" s="38" t="str">
        <f>'Element Specifications'!G313</f>
        <v>X</v>
      </c>
    </row>
    <row r="334" spans="1:3" x14ac:dyDescent="0.35">
      <c r="A334" t="str">
        <f>'Element Specifications'!A326</f>
        <v>Pharmacy_Claims_Line</v>
      </c>
      <c r="B334" t="str">
        <f>'Element Specifications'!C326</f>
        <v>Compound_Drug_Ind</v>
      </c>
      <c r="C334" s="38" t="str">
        <f>'Element Specifications'!G326</f>
        <v>X</v>
      </c>
    </row>
    <row r="335" spans="1:3" x14ac:dyDescent="0.35">
      <c r="A335" t="str">
        <f>'Element Specifications'!A314</f>
        <v>Pharmacy_Claims_Line</v>
      </c>
      <c r="B335" t="str">
        <f>'Element Specifications'!C314</f>
        <v>Copay_Amt</v>
      </c>
      <c r="C335" s="38" t="str">
        <f>'Element Specifications'!G314</f>
        <v>X</v>
      </c>
    </row>
    <row r="336" spans="1:3" x14ac:dyDescent="0.35">
      <c r="A336" t="str">
        <f>'Element Specifications'!A327</f>
        <v>Pharmacy_Claims_Line</v>
      </c>
      <c r="B336" t="str">
        <f>'Element Specifications'!C327</f>
        <v>Days_Supply</v>
      </c>
      <c r="C336" s="38" t="str">
        <f>'Element Specifications'!G327</f>
        <v>X</v>
      </c>
    </row>
    <row r="337" spans="1:3" x14ac:dyDescent="0.35">
      <c r="A337" t="str">
        <f>'Element Specifications'!A315</f>
        <v>Pharmacy_Claims_Line</v>
      </c>
      <c r="B337" t="str">
        <f>'Element Specifications'!C315</f>
        <v>Deductible_Amt</v>
      </c>
      <c r="C337" s="38" t="str">
        <f>'Element Specifications'!G315</f>
        <v>X</v>
      </c>
    </row>
    <row r="338" spans="1:3" x14ac:dyDescent="0.35">
      <c r="A338" t="str">
        <f>'Element Specifications'!A328</f>
        <v>Pharmacy_Claims_Line</v>
      </c>
      <c r="B338" t="str">
        <f>'Element Specifications'!C328</f>
        <v>Dispensed_As_Written_Cd</v>
      </c>
      <c r="C338" s="38" t="str">
        <f>'Element Specifications'!G328</f>
        <v>X</v>
      </c>
    </row>
    <row r="339" spans="1:3" x14ac:dyDescent="0.35">
      <c r="A339" t="str">
        <f>'Element Specifications'!A316</f>
        <v>Pharmacy_Claims_Line</v>
      </c>
      <c r="B339" t="str">
        <f>'Element Specifications'!C316</f>
        <v>Dispensing_Fee_Amt</v>
      </c>
      <c r="C339" s="38" t="str">
        <f>'Element Specifications'!G316</f>
        <v>X</v>
      </c>
    </row>
    <row r="340" spans="1:3" x14ac:dyDescent="0.35">
      <c r="A340" t="str">
        <f>'Element Specifications'!A323</f>
        <v>Pharmacy_Claims_Line</v>
      </c>
      <c r="B340" t="str">
        <f>'Element Specifications'!C323</f>
        <v>Drug_Nm</v>
      </c>
      <c r="C340" s="38" t="str">
        <f>'Element Specifications'!G323</f>
        <v>X</v>
      </c>
    </row>
    <row r="341" spans="1:3" x14ac:dyDescent="0.35">
      <c r="A341" t="str">
        <f>'Element Specifications'!A308</f>
        <v>Pharmacy_Claims_Line</v>
      </c>
      <c r="B341" t="str">
        <f>'Element Specifications'!C308</f>
        <v>Fill_Dt</v>
      </c>
      <c r="C341" s="38" t="str">
        <f>'Element Specifications'!G308</f>
        <v>X</v>
      </c>
    </row>
    <row r="342" spans="1:3" x14ac:dyDescent="0.35">
      <c r="A342" t="str">
        <f>'Element Specifications'!A309</f>
        <v>Pharmacy_Claims_Line</v>
      </c>
      <c r="B342" t="str">
        <f>'Element Specifications'!C309</f>
        <v>Fill_Dt_Day</v>
      </c>
      <c r="C342" s="38">
        <f>'Element Specifications'!G309</f>
        <v>0</v>
      </c>
    </row>
    <row r="343" spans="1:3" x14ac:dyDescent="0.35">
      <c r="A343" t="str">
        <f>'Element Specifications'!A310</f>
        <v>Pharmacy_Claims_Line</v>
      </c>
      <c r="B343" t="str">
        <f>'Element Specifications'!C310</f>
        <v>Fill_Dt_Month</v>
      </c>
      <c r="C343" s="38">
        <f>'Element Specifications'!G310</f>
        <v>0</v>
      </c>
    </row>
    <row r="344" spans="1:3" x14ac:dyDescent="0.35">
      <c r="A344" t="str">
        <f>'Element Specifications'!A311</f>
        <v>Pharmacy_Claims_Line</v>
      </c>
      <c r="B344" t="str">
        <f>'Element Specifications'!C311</f>
        <v>Fill_Dt_Year</v>
      </c>
      <c r="C344" s="38">
        <f>'Element Specifications'!G311</f>
        <v>0</v>
      </c>
    </row>
    <row r="345" spans="1:3" x14ac:dyDescent="0.35">
      <c r="A345" t="str">
        <f>'Element Specifications'!A329</f>
        <v>Pharmacy_Claims_Line</v>
      </c>
      <c r="B345" t="str">
        <f>'Element Specifications'!C329</f>
        <v>Generic_Drug_Ind</v>
      </c>
      <c r="C345" s="38" t="str">
        <f>'Element Specifications'!G329</f>
        <v>X</v>
      </c>
    </row>
    <row r="346" spans="1:3" x14ac:dyDescent="0.35">
      <c r="A346" t="str">
        <f>'Element Specifications'!A317</f>
        <v>Pharmacy_Claims_Line</v>
      </c>
      <c r="B346" t="str">
        <f>'Element Specifications'!C317</f>
        <v>Ingredient_Cost_Amt</v>
      </c>
      <c r="C346" s="38" t="str">
        <f>'Element Specifications'!G317</f>
        <v>X</v>
      </c>
    </row>
    <row r="347" spans="1:3" x14ac:dyDescent="0.35">
      <c r="A347" t="str">
        <f>'Element Specifications'!A330</f>
        <v>Pharmacy_Claims_Line</v>
      </c>
      <c r="B347" t="str">
        <f>'Element Specifications'!C330</f>
        <v>Line_No</v>
      </c>
      <c r="C347" s="38" t="str">
        <f>'Element Specifications'!G330</f>
        <v>X</v>
      </c>
    </row>
    <row r="348" spans="1:3" x14ac:dyDescent="0.35">
      <c r="A348" t="str">
        <f>'Element Specifications'!A305</f>
        <v>Pharmacy_Claims_Line</v>
      </c>
      <c r="B348" t="str">
        <f>'Element Specifications'!C305</f>
        <v>Member_Composite_ID</v>
      </c>
      <c r="C348" s="38" t="str">
        <f>'Element Specifications'!G305</f>
        <v>X</v>
      </c>
    </row>
    <row r="349" spans="1:3" x14ac:dyDescent="0.35">
      <c r="A349" t="str">
        <f>'Element Specifications'!A306</f>
        <v>Pharmacy_Claims_Line</v>
      </c>
      <c r="B349" t="str">
        <f>'Element Specifications'!C306</f>
        <v>Member_ID</v>
      </c>
      <c r="C349" s="38" t="str">
        <f>'Element Specifications'!G306</f>
        <v>X</v>
      </c>
    </row>
    <row r="350" spans="1:3" x14ac:dyDescent="0.35">
      <c r="A350" t="str">
        <f>'Element Specifications'!A318</f>
        <v>Pharmacy_Claims_Line</v>
      </c>
      <c r="B350" t="str">
        <f>'Element Specifications'!C318</f>
        <v>Member_Liability_Amt</v>
      </c>
      <c r="C350" s="38" t="str">
        <f>'Element Specifications'!G318</f>
        <v>X</v>
      </c>
    </row>
    <row r="351" spans="1:3" x14ac:dyDescent="0.35">
      <c r="A351" t="str">
        <f>'Element Specifications'!A324</f>
        <v>Pharmacy_Claims_Line</v>
      </c>
      <c r="B351" t="str">
        <f>'Element Specifications'!C324</f>
        <v>NDC_Cd</v>
      </c>
      <c r="C351" s="38" t="str">
        <f>'Element Specifications'!G324</f>
        <v>X</v>
      </c>
    </row>
    <row r="352" spans="1:3" x14ac:dyDescent="0.35">
      <c r="A352" t="str">
        <f>'Element Specifications'!A319</f>
        <v>Pharmacy_Claims_Line</v>
      </c>
      <c r="B352" t="str">
        <f>'Element Specifications'!C319</f>
        <v>Plan_Paid_Amt</v>
      </c>
      <c r="C352" s="38" t="str">
        <f>'Element Specifications'!G319</f>
        <v>X</v>
      </c>
    </row>
    <row r="353" spans="1:3" x14ac:dyDescent="0.35">
      <c r="A353" t="str">
        <f>'Element Specifications'!A332</f>
        <v>Pharmacy_Claims_Line</v>
      </c>
      <c r="B353" t="str">
        <f>'Element Specifications'!C332</f>
        <v>Quantity_Dispensed</v>
      </c>
      <c r="C353" s="38" t="str">
        <f>'Element Specifications'!G332</f>
        <v>X</v>
      </c>
    </row>
    <row r="354" spans="1:3" x14ac:dyDescent="0.35">
      <c r="A354" t="str">
        <f>'Element Specifications'!A333</f>
        <v>Pharmacy_Claims_Line</v>
      </c>
      <c r="B354" t="str">
        <f>'Element Specifications'!C333</f>
        <v>Refill_Ind</v>
      </c>
      <c r="C354" s="38" t="str">
        <f>'Element Specifications'!G333</f>
        <v>X</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t="str">
        <f>'Element Specifications'!G131</f>
        <v>X</v>
      </c>
    </row>
    <row r="358" spans="1:3" x14ac:dyDescent="0.35">
      <c r="A358" t="str">
        <f>'Element Specifications'!A132</f>
        <v>Provider_Composite</v>
      </c>
      <c r="B358" t="str">
        <f>'Element Specifications'!C132</f>
        <v>License_2</v>
      </c>
      <c r="C358" s="38" t="str">
        <f>'Element Specifications'!G132</f>
        <v>X</v>
      </c>
    </row>
    <row r="359" spans="1:3" x14ac:dyDescent="0.35">
      <c r="A359" t="str">
        <f>'Element Specifications'!A133</f>
        <v>Provider_Composite</v>
      </c>
      <c r="B359" t="str">
        <f>'Element Specifications'!C133</f>
        <v>License_3</v>
      </c>
      <c r="C359" s="38" t="str">
        <f>'Element Specifications'!G133</f>
        <v>X</v>
      </c>
    </row>
    <row r="360" spans="1:3" x14ac:dyDescent="0.35">
      <c r="A360" t="str">
        <f>'Element Specifications'!A134</f>
        <v>Provider_Composite</v>
      </c>
      <c r="B360" t="str">
        <f>'Element Specifications'!C134</f>
        <v>License_4</v>
      </c>
      <c r="C360" s="38" t="str">
        <f>'Element Specifications'!G134</f>
        <v>X</v>
      </c>
    </row>
    <row r="361" spans="1:3" x14ac:dyDescent="0.35">
      <c r="A361" t="str">
        <f>'Element Specifications'!A135</f>
        <v>Provider_Composite</v>
      </c>
      <c r="B361" t="str">
        <f>'Element Specifications'!C135</f>
        <v>License_5</v>
      </c>
      <c r="C361" s="38" t="str">
        <f>'Element Specifications'!G135</f>
        <v>X</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t="str">
        <f>'Element Specifications'!G146</f>
        <v>X</v>
      </c>
    </row>
    <row r="373" spans="1:3" x14ac:dyDescent="0.35">
      <c r="A373" t="str">
        <f>'Element Specifications'!A147</f>
        <v>Provider_Composite</v>
      </c>
      <c r="B373" t="str">
        <f>'Element Specifications'!C147</f>
        <v>Organization_Other_Nm_Clean</v>
      </c>
      <c r="C373" s="38" t="str">
        <f>'Element Specifications'!G147</f>
        <v>X</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t="str">
        <f>'Element Specifications'!G149</f>
        <v>X</v>
      </c>
    </row>
    <row r="376" spans="1:3" x14ac:dyDescent="0.35">
      <c r="A376" t="str">
        <f>'Element Specifications'!A150</f>
        <v>Provider_Composite</v>
      </c>
      <c r="B376" t="str">
        <f>'Element Specifications'!C150</f>
        <v>Other_Last_Nm</v>
      </c>
      <c r="C376" s="38" t="str">
        <f>'Element Specifications'!G150</f>
        <v>X</v>
      </c>
    </row>
    <row r="377" spans="1:3" x14ac:dyDescent="0.35">
      <c r="A377" t="str">
        <f>'Element Specifications'!A151</f>
        <v>Provider_Composite</v>
      </c>
      <c r="B377" t="str">
        <f>'Element Specifications'!C151</f>
        <v>Other_Middle_Initial</v>
      </c>
      <c r="C377" s="38" t="str">
        <f>'Element Specifications'!G151</f>
        <v>X</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t="str">
        <f>'Element Specifications'!G153</f>
        <v>X</v>
      </c>
    </row>
    <row r="380" spans="1:3" x14ac:dyDescent="0.35">
      <c r="A380" t="str">
        <f>'Element Specifications'!A154</f>
        <v>Provider_Composite</v>
      </c>
      <c r="B380" t="str">
        <f>'Element Specifications'!C154</f>
        <v>Other_Nm_Suffix</v>
      </c>
      <c r="C380" s="38" t="str">
        <f>'Element Specifications'!G154</f>
        <v>X</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t="str">
        <f>'Element Specifications'!G156</f>
        <v>X</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t="str">
        <f>'Element Specifications'!G157</f>
        <v>X</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t="str">
        <f>'Element Specifications'!G159</f>
        <v>X</v>
      </c>
    </row>
    <row r="387" spans="1:3" x14ac:dyDescent="0.35">
      <c r="A387" t="str">
        <f>'Element Specifications'!A160</f>
        <v>Provider_Composite</v>
      </c>
      <c r="B387" t="str">
        <f>'Element Specifications'!C160</f>
        <v>Provider_Last_Nm</v>
      </c>
      <c r="C387" s="38" t="str">
        <f>'Element Specifications'!G160</f>
        <v>X</v>
      </c>
    </row>
    <row r="388" spans="1:3" x14ac:dyDescent="0.35">
      <c r="A388" t="str">
        <f>'Element Specifications'!A161</f>
        <v>Provider_Composite</v>
      </c>
      <c r="B388" t="str">
        <f>'Element Specifications'!C161</f>
        <v>Provider_Middle_Initial</v>
      </c>
      <c r="C388" s="38" t="str">
        <f>'Element Specifications'!G161</f>
        <v>X</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t="str">
        <f>'Element Specifications'!G163</f>
        <v>X</v>
      </c>
    </row>
    <row r="391" spans="1:3" x14ac:dyDescent="0.35">
      <c r="A391" t="str">
        <f>'Element Specifications'!A164</f>
        <v>Provider_Composite</v>
      </c>
      <c r="B391" t="str">
        <f>'Element Specifications'!C164</f>
        <v>Provider_Nm_Prefix</v>
      </c>
      <c r="C391" s="38" t="str">
        <f>'Element Specifications'!G164</f>
        <v>X</v>
      </c>
    </row>
    <row r="392" spans="1:3" x14ac:dyDescent="0.35">
      <c r="A392" t="str">
        <f>'Element Specifications'!A165</f>
        <v>Provider_Composite</v>
      </c>
      <c r="B392" t="str">
        <f>'Element Specifications'!C165</f>
        <v>Provider_Nm_Suffix</v>
      </c>
      <c r="C392" s="38" t="str">
        <f>'Element Specifications'!G165</f>
        <v>X</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t="str">
        <f>'Element Specifications'!G173</f>
        <v>X</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t="str">
        <f>'Element Specifications'!G175</f>
        <v>X</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t="str">
        <f>'Value Add Groupers'!G3</f>
        <v>X</v>
      </c>
    </row>
    <row r="413" spans="1:3" x14ac:dyDescent="0.35">
      <c r="A413" t="str">
        <f>'Value Add Groupers'!B4</f>
        <v>Diagnosis_Related_Groups_DRG</v>
      </c>
      <c r="B413" t="str">
        <f>'Value Add Groupers'!D4</f>
        <v>MS_MDC_Cd</v>
      </c>
      <c r="C413" s="38" t="str">
        <f>'Value Add Groupers'!G4</f>
        <v>X</v>
      </c>
    </row>
    <row r="414" spans="1:3" x14ac:dyDescent="0.35">
      <c r="A414" t="str">
        <f>'Value Add Groupers'!B5</f>
        <v>Diagnosis_Related_Groups_DRG</v>
      </c>
      <c r="B414" t="str">
        <f>'Value Add Groupers'!D5</f>
        <v>MSDRG_Cd</v>
      </c>
      <c r="C414" s="38" t="str">
        <f>'Value Add Groupers'!G5</f>
        <v>X</v>
      </c>
    </row>
    <row r="415" spans="1:3" x14ac:dyDescent="0.35">
      <c r="A415" t="str">
        <f>'Value Add Groupers'!B7</f>
        <v>Diagnosis_Related_Groups_DRG</v>
      </c>
      <c r="B415" t="str">
        <f>'Value Add Groupers'!D7</f>
        <v>Service_Cd</v>
      </c>
      <c r="C415" s="38" t="str">
        <f>'Value Add Groupers'!G7</f>
        <v>X</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1CAD83AE878EE4296EE5E96BACE7A05" ma:contentTypeVersion="4" ma:contentTypeDescription="Create a new document." ma:contentTypeScope="" ma:versionID="27eb69406043811edfaccd341a9a5f18">
  <xsd:schema xmlns:xsd="http://www.w3.org/2001/XMLSchema" xmlns:xs="http://www.w3.org/2001/XMLSchema" xmlns:p="http://schemas.microsoft.com/office/2006/metadata/properties" xmlns:ns2="2c1a87a0-f4aa-4e4e-b282-48a7ed6d4f59" targetNamespace="http://schemas.microsoft.com/office/2006/metadata/properties" ma:root="true" ma:fieldsID="00494497ead7d78d1541538f749ed62d" ns2:_="">
    <xsd:import namespace="2c1a87a0-f4aa-4e4e-b282-48a7ed6d4f5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1a87a0-f4aa-4e4e-b282-48a7ed6d4f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C48C72-6F0E-4699-9D95-AA3809D451F5}">
  <ds:schemaRefs>
    <ds:schemaRef ds:uri="http://schemas.microsoft.com/sharepoint/v3/contenttype/forms"/>
  </ds:schemaRefs>
</ds:datastoreItem>
</file>

<file path=customXml/itemProps2.xml><?xml version="1.0" encoding="utf-8"?>
<ds:datastoreItem xmlns:ds="http://schemas.openxmlformats.org/officeDocument/2006/customXml" ds:itemID="{E5BB5758-9516-4D99-B2F1-8DDD21B5637A}">
  <ds:schemaRef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purl.org/dc/terms/"/>
    <ds:schemaRef ds:uri="http://www.w3.org/XML/1998/namespace"/>
    <ds:schemaRef ds:uri="2c1a87a0-f4aa-4e4e-b282-48a7ed6d4f59"/>
    <ds:schemaRef ds:uri="http://purl.org/dc/dcmitype/"/>
  </ds:schemaRefs>
</ds:datastoreItem>
</file>

<file path=customXml/itemProps3.xml><?xml version="1.0" encoding="utf-8"?>
<ds:datastoreItem xmlns:ds="http://schemas.openxmlformats.org/officeDocument/2006/customXml" ds:itemID="{9FD89A5C-E972-4D7B-91F2-C1FB2429E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1a87a0-f4aa-4e4e-b282-48a7ed6d4f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Mason Thaxton</cp:lastModifiedBy>
  <dcterms:created xsi:type="dcterms:W3CDTF">2017-02-07T14:16:28Z</dcterms:created>
  <dcterms:modified xsi:type="dcterms:W3CDTF">2024-06-28T15:04:09Z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0x01010091CAD83AE878EE4296EE5E96BACE7A05</vt:lpwstr>
  </property>
</Properties>
</file>