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IVDCDEN-01\FolderRedirections\MThaxton\My Documents\Opportunities\FY 2024\24.08 Overbilling Cost Analysis\"/>
    </mc:Choice>
  </mc:AlternateContent>
  <xr:revisionPtr revIDLastSave="0" documentId="8_{B93DE63A-F658-41D0-94FA-FCE8777161B0}" xr6:coauthVersionLast="47" xr6:coauthVersionMax="47" xr10:uidLastSave="{00000000-0000-0000-0000-000000000000}"/>
  <bookViews>
    <workbookView xWindow="-28920" yWindow="-120" windowWidth="29040" windowHeight="15840" activeTab="2"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<sst xmlns="http://schemas.openxmlformats.org/spreadsheetml/2006/main" count="3400" uniqueCount="790">
  <si>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</si>
  <si>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</si>
  <si>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</si>
  <si>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</si>
  <si>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</si>
  <si>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</si>
  <si>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</si>
  <si>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</si>
  <si>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</si>
  <si>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</si>
  <si>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</si>
  <si>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</si>
  <si>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</si>
  <si>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</si>
  <si>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</si>
  <si>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</si>
  <si>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</si>
  <si>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</si>
  <si>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</si>
  <si>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</si>
  <si>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</si>
  <si>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</si>
  <si>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</si>
  <si>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</si>
  <si>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</si>
  <si>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</si>
  <si>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</si>
  <si>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</si>
  <si>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</si>
  <si>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</si>
  <si>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</si>
  <si>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</si>
  <si>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</si>
  <si>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</si>
  <si>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</si>
  <si>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</si>
  <si>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</si>
  <si>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</si>
  <si>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</si>
  <si>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</si>
  <si>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</si>
  <si>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</si>
  <si>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</si>
  <si>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</si>
  <si>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</si>
  <si>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</si>
  <si>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</si>
  <si>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</si>
  <si>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</si>
  <si>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</si>
  <si>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</si>
  <si>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</si>
  <si>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</si>
  <si>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</si>
  <si>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</si>
  <si>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</si>
  <si>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</si>
  <si>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</si>
  <si>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</si>
  <si>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</si>
  <si>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</si>
  <si>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</si>
  <si>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</si>
  <si>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</si>
  <si>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</si>
  <si>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</si>
  <si>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</si>
  <si>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</si>
  <si>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</si>
  <si>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</si>
  <si>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</si>
  <si>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</si>
  <si>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</si>
  <si>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</si>
  <si>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</si>
  <si>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</si>
  <si>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</si>
  <si>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</si>
  <si>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</si>
  <si>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</si>
  <si>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</si>
  <si>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</si>
  <si>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</si>
  <si>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</si>
  <si>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</si>
  <si>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</si>
  <si>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</si>
  <si>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</si>
  <si>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</si>
  <si>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</si>
  <si>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</si>
  <si>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</si>
  <si>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</si>
  <si>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</si>
  <si>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</si>
  <si>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</si>
  <si>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</si>
  <si>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</si>
  <si>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</si>
  <si>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</si>
  <si>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</si>
  <si>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</si>
  <si>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</si>
  <si>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</si>
  <si>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</si>
  <si>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</si>
  <si>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</si>
  <si>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</si>
  <si>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</si>
  <si>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</si>
  <si>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</si>
  <si>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</si>
  <si>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</si>
  <si>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</si>
  <si>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</si>
  <si>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</si>
  <si>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</si>
  <si>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</si>
  <si>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</si>
  <si>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</si>
  <si>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</si>
  <si>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</si>
  <si>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</si>
  <si>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</si>
  <si>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</si>
  <si>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</si>
  <si>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</si>
  <si>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</si>
  <si>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</si>
  <si>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</si>
  <si>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</si>
  <si>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</si>
  <si>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</si>
  <si>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</si>
  <si>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</si>
  <si>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</si>
  <si>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</si>
  <si>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</si>
  <si>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</si>
  <si>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</si>
  <si>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</si>
  <si>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</si>
  <si>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</si>
  <si>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</si>
  <si>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</si>
  <si>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</si>
  <si>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</si>
  <si>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</si>
  <si>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</si>
  <si>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</si>
  <si>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</si>
  <si>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</si>
  <si>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</si>
  <si>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</si>
  <si>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</si>
  <si>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</si>
  <si>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</si>
  <si>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</si>
  <si>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</si>
  <si>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</si>
  <si>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</si>
  <si>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</si>
  <si>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</si>
  <si>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</si>
  <si>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</si>
  <si>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</si>
  <si>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</si>
  <si>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</si>
  <si>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</si>
  <si>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</si>
  <si>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</si>
  <si>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</si>
  <si>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</si>
  <si>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</si>
  <si>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</si>
  <si>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</si>
  <si>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</si>
  <si>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</si>
  <si>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</si>
  <si>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</si>
  <si>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</si>
  <si>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</si>
  <si>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</si>
  <si>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</si>
  <si>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</si>
  <si>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</si>
  <si>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</si>
  <si>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</si>
  <si>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</si>
  <si>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</si>
  <si>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</si>
  <si>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</si>
  <si>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</si>
  <si>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</si>
  <si>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</si>
  <si>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</si>
  <si>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</si>
  <si>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</si>
  <si>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</si>
  <si>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</si>
  <si>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</si>
  <si>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</si>
  <si>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</si>
  <si>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</si>
  <si>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</si>
  <si>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</si>
  <si>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</si>
  <si>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</si>
  <si>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</si>
  <si>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</si>
  <si>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</si>
  <si>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</si>
  <si>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</si>
  <si>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</si>
  <si>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</si>
  <si>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</si>
  <si>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</si>
  <si>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</si>
  <si>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</si>
  <si>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</si>
  <si>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</si>
  <si>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</si>
  <si>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</si>
  <si>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</si>
  <si>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</si>
  <si>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</si>
  <si>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</si>
  <si>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</si>
  <si>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</si>
  <si>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</si>
  <si>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</si>
  <si>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</si>
  <si>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</si>
  <si>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</si>
  <si>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</si>
  <si>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</si>
  <si>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</si>
  <si>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</si>
  <si>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</si>
  <si>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</si>
  <si>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</si>
  <si>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</si>
  <si>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</si>
  <si>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</si>
  <si>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</si>
  <si>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</si>
  <si>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</si>
  <si>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</si>
  <si>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</si>
  <si>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</si>
  <si>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</si>
  <si>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</si>
  <si>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</si>
  <si>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</si>
  <si>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</si>
  <si>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</si>
  <si>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</si>
  <si>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</si>
  <si>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</si>
  <si>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</si>
  <si>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</si>
  <si>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</si>
  <si>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</si>
  <si>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</si>
  <si>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</si>
  <si>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</si>
  <si>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</si>
  <si>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</si>
  <si>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</si>
  <si>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</si>
  <si>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</si>
  <si>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</si>
  <si>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</si>
  <si>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</si>
  <si>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</si>
  <si>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</si>
  <si>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</si>
  <si>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</si>
  <si>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</si>
  <si>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</si>
  <si>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</si>
  <si>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</si>
  <si>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</si>
  <si>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</si>
  <si>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</si>
  <si>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</si>
  <si>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</si>
  <si>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</si>
  <si>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</si>
  <si>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</si>
  <si>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</si>
  <si>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</si>
  <si>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</si>
  <si>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</si>
  <si>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</si>
  <si>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</si>
  <si>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</si>
  <si>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</si>
  <si>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</si>
  <si>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</si>
  <si>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</si>
  <si>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</si>
  <si>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</si>
  <si>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</si>
  <si>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</si>
  <si>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</si>
  <si>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</si>
  <si>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</si>
  <si>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</si>
  <si>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</si>
  <si>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</si>
  <si>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</si>
  <si>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</si>
  <si>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</si>
  <si>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</si>
  <si>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</si>
  <si>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</si>
  <si>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</si>
  <si>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</si>
  <si>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</si>
  <si>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</si>
  <si>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</si>
  <si>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</si>
  <si>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</si>
  <si>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</si>
  <si>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</si>
  <si>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</si>
  <si>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</si>
  <si>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</si>
  <si>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</si>
  <si>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</si>
  <si>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</si>
  <si>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</si>
  <si>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</si>
  <si>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</si>
  <si>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</si>
  <si>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</si>
  <si>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</si>
  <si>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</si>
  <si>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</si>
  <si>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</si>
  <si>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</si>
  <si>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</si>
  <si>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</si>
  <si>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</si>
  <si>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</si>
  <si>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</si>
  <si>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</si>
  <si>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</si>
  <si>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</si>
  <si>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</si>
  <si>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</si>
  <si>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</si>
  <si>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</si>
  <si>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</si>
  <si>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</si>
  <si>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</si>
  <si>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</si>
  <si>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</si>
  <si>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</si>
  <si>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</si>
  <si>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</si>
  <si>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</si>
  <si>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</si>
  <si>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</si>
  <si>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</si>
  <si>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</si>
  <si>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</si>
  <si>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</si>
  <si>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</si>
  <si>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</si>
  <si>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</si>
  <si>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</si>
  <si>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</si>
  <si>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</si>
  <si>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</si>
  <si>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</si>
  <si>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</si>
  <si>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</si>
  <si>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</si>
  <si>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</si>
  <si>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</si>
  <si>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</si>
  <si>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</si>
  <si>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</si>
  <si>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</si>
  <si>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</si>
  <si>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</si>
  <si>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</si>
  <si>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</si>
  <si>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</si>
  <si>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</si>
  <si>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</si>
  <si>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</si>
  <si>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</si>
  <si>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</si>
  <si>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</si>
  <si>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</si>
  <si>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</si>
  <si>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</si>
  <si>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</si>
  <si>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</si>
  <si>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</si>
  <si>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</si>
  <si>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</si>
  <si>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</si>
  <si>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</si>
  <si>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</si>
  <si>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</si>
  <si>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</si>
  <si>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</si>
  <si>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</si>
  <si>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</si>
  <si>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</si>
  <si>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</si>
  <si>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</si>
  <si>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</si>
  <si>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</si>
  <si>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</si>
  <si>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</si>
  <si>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</si>
  <si>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</si>
  <si>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</si>
  <si>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</si>
  <si>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</si>
  <si>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</si>
  <si>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</si>
  <si>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</si>
  <si>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</si>
  <si>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</si>
  <si>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</si>
  <si>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</si>
  <si>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</si>
  <si>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</si>
  <si>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</si>
  <si>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</si>
  <si>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</si>
  <si>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</si>
  <si>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</si>
  <si>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</si>
  <si>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</si>
  <si>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</si>
  <si>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</si>
  <si>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</si>
  <si>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</si>
  <si>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</si>
  <si>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</si>
  <si>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</si>
  <si>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</si>
  <si>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</si>
  <si>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</si>
  <si>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</si>
  <si>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</si>
  <si>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</si>
  <si>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</si>
  <si>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</si>
  <si>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</si>
  <si>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</si>
  <si>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</si>
  <si>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</si>
  <si>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</si>
  <si>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</si>
  <si>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</si>
  <si>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</si>
  <si>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</si>
  <si>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</si>
  <si>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</si>
  <si>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</si>
  <si>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</si>
  <si>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</si>
  <si>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</si>
  <si>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</si>
  <si>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</si>
  <si>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</si>
  <si>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</si>
  <si>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</si>
  <si>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</si>
  <si>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</si>
  <si>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</si>
  <si>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</si>
  <si>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</si>
  <si>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</si>
  <si>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</si>
  <si>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</si>
  <si>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</si>
  <si>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</si>
  <si>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</si>
  <si>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</si>
  <si>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</si>
  <si>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</si>
  <si>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</si>
  <si>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</si>
  <si>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</si>
  <si>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</si>
  <si>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</si>
  <si>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</si>
  <si>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</si>
  <si>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</si>
  <si>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</si>
  <si>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</si>
  <si>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</si>
  <si>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</si>
  <si>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</si>
  <si>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</si>
  <si>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</si>
  <si>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</si>
  <si>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</si>
  <si>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</si>
  <si>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</si>
  <si>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</si>
  <si>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</si>
  <si>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</si>
  <si>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</si>
  <si>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</si>
  <si>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</si>
  <si>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</si>
  <si>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</si>
  <si>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</si>
  <si>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</si>
  <si>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</si>
  <si>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</si>
  <si>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</si>
  <si>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</si>
  <si>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</si>
  <si>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</si>
  <si>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</si>
  <si>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</si>
  <si>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</si>
  <si>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</si>
  <si>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</si>
  <si>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</si>
  <si>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</si>
  <si>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</si>
  <si>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</si>
  <si>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</si>
  <si>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</si>
  <si>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</si>
  <si>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</si>
  <si>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</si>
  <si>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</si>
  <si>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</si>
  <si>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</si>
  <si>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</si>
  <si>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</si>
  <si>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</si>
  <si>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</si>
  <si>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</si>
  <si>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</si>
  <si>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</si>
  <si>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</si>
  <si>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</si>
  <si>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</si>
  <si>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</si>
  <si>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</si>
  <si>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</si>
  <si>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</si>
  <si>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</si>
  <si>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</si>
  <si>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</si>
  <si>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</si>
  <si>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</si>
  <si>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</si>
  <si>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</si>
  <si>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</si>
  <si>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</si>
  <si>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</si>
  <si>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</si>
  <si>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</si>
  <si>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</si>
  <si>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</si>
  <si>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</si>
  <si>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</si>
  <si>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</si>
  <si>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</si>
  <si>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</si>
  <si>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</si>
  <si>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</si>
  <si>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</si>
  <si>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</si>
  <si>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</si>
  <si>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</si>
  <si>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</si>
  <si>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</si>
  <si>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</si>
  <si>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</si>
  <si>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</si>
  <si>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</si>
  <si>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</si>
  <si>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</si>
  <si>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</si>
  <si>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</si>
  <si>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</si>
  <si>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</si>
  <si>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</si>
  <si>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</si>
  <si>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</si>
  <si>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</si>
  <si>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</si>
  <si>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</si>
  <si>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</si>
  <si>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</si>
  <si>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</si>
  <si>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</si>
  <si>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</si>
  <si>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</si>
  <si>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</si>
  <si>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</si>
  <si>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</si>
  <si>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</si>
  <si>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</si>
  <si>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</si>
  <si>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</si>
  <si>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</si>
  <si>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</si>
  <si>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</si>
  <si>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</si>
  <si>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</si>
  <si>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</si>
  <si>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</si>
  <si>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</si>
  <si>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</si>
  <si>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</si>
  <si>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</si>
  <si>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</si>
  <si>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</si>
  <si>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</si>
  <si>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</si>
  <si>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</si>
  <si>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</si>
  <si>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</si>
  <si>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</si>
  <si>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</si>
  <si>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</si>
  <si>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</si>
  <si>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</si>
  <si>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</si>
  <si>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</si>
  <si>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</si>
  <si>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</si>
  <si>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</si>
  <si>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</si>
  <si>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</si>
  <si>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</si>
  <si>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</si>
  <si>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</si>
  <si>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</si>
  <si>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</si>
  <si>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</si>
  <si>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</si>
  <si>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</si>
  <si>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</si>
  <si>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</si>
  <si>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</si>
  <si>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</si>
  <si>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</si>
  <si>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</si>
  <si>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</si>
  <si>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</si>
  <si>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</si>
  <si>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</si>
  <si>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</si>
  <si>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</si>
  <si>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</si>
  <si>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</si>
  <si>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</si>
  <si>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</si>
  <si>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</si>
  <si>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</si>
  <si>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</si>
  <si>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</si>
  <si>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</si>
  <si>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</si>
  <si>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</si>
  <si>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</si>
  <si>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</si>
  <si>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</si>
  <si>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</si>
  <si>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</si>
  <si>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</si>
  <si>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</si>
  <si>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</si>
  <si>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</si>
  <si>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</si>
  <si>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</si>
  <si>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</si>
  <si>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</si>
  <si>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</si>
  <si>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</si>
  <si>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</si>
  <si>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</si>
  <si>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</si>
  <si>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</si>
  <si>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</si>
  <si>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</si>
  <si>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</si>
  <si>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</si>
  <si>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</si>
  <si>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</si>
  <si>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</si>
  <si>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</si>
  <si>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</si>
  <si>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</si>
  <si>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</si>
  <si>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</si>
  <si>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</si>
  <si>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</si>
  <si>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</si>
  <si>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</si>
  <si>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</si>
  <si>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</si>
  <si>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</si>
  <si>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</si>
  <si>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</si>
  <si>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</si>
  <si>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</si>
  <si>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</si>
  <si>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</si>
  <si>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</si>
  <si>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</si>
  <si>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</si>
  <si>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</si>
  <si>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</si>
  <si>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</si>
  <si>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</si>
  <si>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</si>
  <si>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</si>
  <si>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</si>
  <si>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</si>
  <si>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</si>
  <si>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</si>
  <si>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</si>
  <si>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</si>
  <si>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</si>
  <si>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</si>
  <si>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</si>
  <si>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</si>
  <si>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</si>
  <si>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</si>
  <si>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</si>
  <si>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</si>
  <si>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</si>
  <si>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</si>
  <si>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</si>
  <si>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</si>
  <si>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</si>
  <si>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</si>
  <si>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</si>
  <si>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</si>
  <si>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</si>
  <si>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</si>
  <si>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</si>
  <si>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</si>
  <si>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</si>
  <si>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</si>
  <si>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</si>
  <si>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</si>
  <si>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</si>
  <si>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</si>
  <si>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</si>
  <si>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</si>
  <si>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</si>
  <si>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</si>
  <si>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</si>
  <si>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</si>
  <si>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</si>
  <si>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</si>
  <si>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</si>
  <si>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</si>
  <si>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</si>
  <si>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</si>
  <si>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</si>
  <si>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</si>
  <si>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</si>
  <si>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</si>
  <si>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</si>
  <si>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</si>
  <si>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</si>
  <si>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</si>
  <si>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</si>
  <si>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</si>
  <si>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</si>
  <si>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</si>
  <si>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</si>
  <si>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</si>
  <si>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</si>
  <si>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Commercial</t>
  </si>
  <si>
    <t>2,3</t>
  </si>
  <si>
    <t xml:space="preserve">Payer Alias </t>
  </si>
  <si>
    <t>2019-2023 (Most current available)</t>
  </si>
  <si>
    <t>&lt;65 Age at year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</si>
</sst>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9">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zoomScale="85" zoomScaleNormal="85" workbookViewId="0">
      <pane ySplit="2" topLeftCell="A58" activePane="bottomLeft" state="frozen"/>
      <selection sqref="A1:E1"/>
      <selection pane="bottomLeft" activeCell="G65" sqref="G65"/>
    </sheetView>
  </sheetViews>
  <sheetFormatPr defaultColWidth="8.7265625" defaultRowHeight="14.5" x14ac:dyDescent="0.35"/>
  <cols>
    <col min="1" max="1" width="67.7265625" customWidth="1"/>
    <col min="2" max="2" width="17.81640625" customWidth="1"/>
    <col min="3" max="3" width="49.54296875" bestFit="1" customWidth="1"/>
    <col min="4" max="4" width="13.54296875" style="52" hidden="1" customWidth="1"/>
    <col min="5" max="5" width="22.453125" hidden="1" customWidth="1"/>
    <col min="6" max="6" width="25.26953125" customWidth="1"/>
    <col min="7" max="7" width="29.7265625" style="26" customWidth="1"/>
    <col min="8" max="8" width="25.7265625" style="1" customWidth="1"/>
    <col min="9" max="9" width="29.7265625" customWidth="1"/>
    <col min="10" max="10" width="101.453125" customWidth="1"/>
    <col min="11" max="11" width="17.453125" customWidth="1"/>
    <col min="12" max="12" width="16.7265625" customWidth="1"/>
    <col min="13" max="66" width="8.7265625" style="29"/>
    <col min="67" max="16384" width="8.7265625" style="1"/>
  </cols>
  <sheetData>
    <row r="1" spans="1:12" ht="70" thickBot="1" x14ac:dyDescent="1.95">
      <c r="A1" s="59" t="s">
        <v>776</v>
      </c>
      <c r="B1" s="59"/>
      <c r="C1" s="59"/>
      <c r="D1" s="59"/>
      <c r="E1" s="59"/>
      <c r="F1" s="59"/>
      <c r="G1" s="59"/>
      <c r="H1" s="59"/>
      <c r="I1" s="59"/>
      <c r="J1" s="59"/>
      <c r="K1" s="59"/>
      <c r="L1" s="59"/>
    </row>
    <row r="2" spans="1:12" ht="49.4"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43" customHeight="1" x14ac:dyDescent="0.7">
      <c r="A5" s="40" t="s">
        <v>206</v>
      </c>
      <c r="B5" s="40" t="s">
        <v>11</v>
      </c>
      <c r="C5" s="50" t="s">
        <v>72</v>
      </c>
      <c r="D5" s="51">
        <v>5</v>
      </c>
      <c r="E5" s="16" t="str">
        <f t="shared" si="0"/>
        <v>Medical_Claims_Header+Member_Composite_ID</v>
      </c>
      <c r="F5" s="39" t="str">
        <f t="array" ref="F5">IF(AND($G$3:$G$67=""),"","X")</f>
        <v>X</v>
      </c>
      <c r="G5" s="25" t="s">
        <v>784</v>
      </c>
      <c r="H5" s="8" t="s">
        <v>7</v>
      </c>
      <c r="I5" s="6" t="s">
        <v>6</v>
      </c>
      <c r="J5" s="22" t="s">
        <v>550</v>
      </c>
      <c r="K5" s="6" t="s">
        <v>245</v>
      </c>
      <c r="L5" s="6">
        <v>19</v>
      </c>
    </row>
    <row r="6" spans="1:12" ht="54.65" customHeight="1" x14ac:dyDescent="0.7">
      <c r="A6" s="40" t="s">
        <v>206</v>
      </c>
      <c r="B6" s="40" t="s">
        <v>11</v>
      </c>
      <c r="C6" s="50" t="s">
        <v>74</v>
      </c>
      <c r="D6" s="51">
        <v>6</v>
      </c>
      <c r="E6" s="16" t="str">
        <f t="shared" si="0"/>
        <v>Medical_Claims_Header+Member_ID</v>
      </c>
      <c r="F6" s="39" t="str">
        <f t="array" ref="F6">IF(AND($G$3:$G$67=""),"","X")</f>
        <v>X</v>
      </c>
      <c r="G6" s="25" t="s">
        <v>784</v>
      </c>
      <c r="H6" s="8" t="s">
        <v>7</v>
      </c>
      <c r="I6" s="6" t="s">
        <v>75</v>
      </c>
      <c r="J6" s="22"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50.15" customHeight="1" x14ac:dyDescent="0.7">
      <c r="A34" s="40" t="s">
        <v>206</v>
      </c>
      <c r="B34" s="40" t="s">
        <v>34</v>
      </c>
      <c r="C34" s="50" t="s">
        <v>41</v>
      </c>
      <c r="D34" s="51">
        <v>34</v>
      </c>
      <c r="E34" s="16" t="str">
        <f t="shared" si="0"/>
        <v>Medical_Claims_Header+Charge_Amt</v>
      </c>
      <c r="F34" s="39"/>
      <c r="G34" s="25" t="s">
        <v>784</v>
      </c>
      <c r="H34" s="8" t="s">
        <v>7</v>
      </c>
      <c r="I34" s="6" t="s">
        <v>42</v>
      </c>
      <c r="J34" s="22"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54" customHeight="1" x14ac:dyDescent="0.7">
      <c r="A42" s="40" t="s">
        <v>206</v>
      </c>
      <c r="B42" s="40" t="s">
        <v>34</v>
      </c>
      <c r="C42" s="50" t="s">
        <v>684</v>
      </c>
      <c r="D42" s="51">
        <v>42</v>
      </c>
      <c r="E42" s="16" t="str">
        <f t="shared" si="1"/>
        <v>Medical_Claims_Header+COB_TPL_Amount</v>
      </c>
      <c r="F42" s="39"/>
      <c r="G42" s="25"/>
      <c r="H42" s="8" t="s">
        <v>564</v>
      </c>
      <c r="I42" s="6" t="s">
        <v>685</v>
      </c>
      <c r="J42" s="22" t="s">
        <v>686</v>
      </c>
      <c r="K42" s="6" t="s">
        <v>246</v>
      </c>
      <c r="L42" s="6">
        <v>18</v>
      </c>
    </row>
    <row r="43" spans="1:66" ht="49" customHeight="1" x14ac:dyDescent="0.7">
      <c r="A43" s="40" t="s">
        <v>206</v>
      </c>
      <c r="B43" s="40" t="s">
        <v>4</v>
      </c>
      <c r="C43" s="50" t="s">
        <v>26</v>
      </c>
      <c r="D43" s="51">
        <v>43</v>
      </c>
      <c r="E43" s="16" t="str">
        <f t="shared" si="1"/>
        <v>Medical_Claims_Header+Admit_Source_Cd</v>
      </c>
      <c r="F43" s="39"/>
      <c r="G43" s="25"/>
      <c r="H43" s="8" t="s">
        <v>7</v>
      </c>
      <c r="I43" s="6" t="s">
        <v>27</v>
      </c>
      <c r="J43" s="22"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
      </c>
      <c r="G44" s="25"/>
      <c r="H44" s="8" t="s">
        <v>7</v>
      </c>
      <c r="I44" s="6"/>
      <c r="J44" s="6" t="s">
        <v>392</v>
      </c>
      <c r="K44" s="6" t="s">
        <v>244</v>
      </c>
      <c r="L44" s="6">
        <v>200</v>
      </c>
    </row>
    <row r="45" spans="1:66" ht="49.5" customHeight="1" x14ac:dyDescent="0.7">
      <c r="A45" s="40" t="s">
        <v>206</v>
      </c>
      <c r="B45" s="40" t="s">
        <v>4</v>
      </c>
      <c r="C45" s="50" t="s">
        <v>31</v>
      </c>
      <c r="D45" s="51">
        <v>45</v>
      </c>
      <c r="E45" s="16" t="str">
        <f t="shared" si="1"/>
        <v>Medical_Claims_Header+Admit_Type_Cd</v>
      </c>
      <c r="F45" s="39"/>
      <c r="G45" s="25"/>
      <c r="H45" s="8" t="s">
        <v>7</v>
      </c>
      <c r="I45" s="6" t="s">
        <v>32</v>
      </c>
      <c r="J45" s="22"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
      </c>
      <c r="G46" s="25"/>
      <c r="H46" s="8" t="s">
        <v>7</v>
      </c>
      <c r="I46" s="6"/>
      <c r="J46" s="6" t="s">
        <v>393</v>
      </c>
      <c r="K46" s="6" t="s">
        <v>244</v>
      </c>
      <c r="L46" s="6">
        <v>100</v>
      </c>
    </row>
    <row r="47" spans="1:66" ht="75" customHeight="1" x14ac:dyDescent="0.7">
      <c r="A47" s="40" t="s">
        <v>206</v>
      </c>
      <c r="B47" s="40" t="s">
        <v>4</v>
      </c>
      <c r="C47" s="50" t="s">
        <v>36</v>
      </c>
      <c r="D47" s="51">
        <v>47</v>
      </c>
      <c r="E47" s="16" t="str">
        <f t="shared" si="1"/>
        <v>Medical_Claims_Header+Bill_Type_Cd</v>
      </c>
      <c r="F47" s="39"/>
      <c r="G47" s="25" t="s">
        <v>784</v>
      </c>
      <c r="H47" s="8" t="s">
        <v>7</v>
      </c>
      <c r="I47" s="6" t="s">
        <v>37</v>
      </c>
      <c r="J47" s="22"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46.5" customHeight="1" x14ac:dyDescent="0.7">
      <c r="A49" s="40" t="s">
        <v>206</v>
      </c>
      <c r="B49" s="40" t="s">
        <v>4</v>
      </c>
      <c r="C49" s="50" t="s">
        <v>40</v>
      </c>
      <c r="D49" s="51">
        <v>49</v>
      </c>
      <c r="E49" s="16" t="str">
        <f t="shared" si="1"/>
        <v>Medical_Claims_Header+Capitation_Flag</v>
      </c>
      <c r="F49" s="39"/>
      <c r="G49" s="25" t="s">
        <v>784</v>
      </c>
      <c r="H49" s="8" t="s">
        <v>7</v>
      </c>
      <c r="I49" s="6" t="s">
        <v>6</v>
      </c>
      <c r="J49" s="22"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117" customHeight="1" x14ac:dyDescent="0.7">
      <c r="A55" s="40" t="s">
        <v>206</v>
      </c>
      <c r="B55" s="40" t="s">
        <v>4</v>
      </c>
      <c r="C55" s="6" t="s">
        <v>608</v>
      </c>
      <c r="D55" s="51">
        <v>55</v>
      </c>
      <c r="E55" s="16" t="str">
        <f t="shared" si="1"/>
        <v>Medical_Claims_Header+Discharge_Status_Cd</v>
      </c>
      <c r="F55" s="39"/>
      <c r="G55" s="25"/>
      <c r="H55" s="8" t="s">
        <v>7</v>
      </c>
      <c r="I55" s="6" t="s">
        <v>55</v>
      </c>
      <c r="J55" s="22" t="s">
        <v>400</v>
      </c>
      <c r="K55" s="6" t="s">
        <v>255</v>
      </c>
      <c r="L55" s="6">
        <v>2</v>
      </c>
    </row>
    <row r="56" spans="1:66" ht="24.75" customHeight="1" x14ac:dyDescent="0.7">
      <c r="A56" s="40" t="s">
        <v>206</v>
      </c>
      <c r="B56" s="40" t="s">
        <v>4</v>
      </c>
      <c r="C56" s="50" t="s">
        <v>58</v>
      </c>
      <c r="D56" s="51">
        <v>56</v>
      </c>
      <c r="E56" s="16" t="str">
        <f t="shared" si="1"/>
        <v>Medical_Claims_Header+E_Cd</v>
      </c>
      <c r="F56" s="39"/>
      <c r="G56" s="25"/>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t="s">
        <v>784</v>
      </c>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54.65" customHeight="1" x14ac:dyDescent="0.7">
      <c r="A70" s="40" t="s">
        <v>207</v>
      </c>
      <c r="B70" s="40" t="s">
        <v>11</v>
      </c>
      <c r="C70" s="50" t="s">
        <v>72</v>
      </c>
      <c r="D70" s="51">
        <v>70</v>
      </c>
      <c r="E70" s="16" t="str">
        <f t="shared" si="2"/>
        <v>Medical_Claims_Line+Member_Composite_ID</v>
      </c>
      <c r="F70" s="39" t="str">
        <f t="array" ref="F70">IF(AND($G$68:$G$110=""),"","X")</f>
        <v>X</v>
      </c>
      <c r="G70" s="25" t="s">
        <v>784</v>
      </c>
      <c r="H70" s="8" t="s">
        <v>7</v>
      </c>
      <c r="I70" s="6" t="s">
        <v>6</v>
      </c>
      <c r="J70" s="22" t="s">
        <v>550</v>
      </c>
      <c r="K70" s="6" t="s">
        <v>245</v>
      </c>
      <c r="L70" s="6">
        <v>19</v>
      </c>
    </row>
    <row r="71" spans="1:66" ht="49" customHeight="1" x14ac:dyDescent="0.7">
      <c r="A71" s="40" t="s">
        <v>207</v>
      </c>
      <c r="B71" s="40" t="s">
        <v>11</v>
      </c>
      <c r="C71" s="50" t="s">
        <v>74</v>
      </c>
      <c r="D71" s="51">
        <v>71</v>
      </c>
      <c r="E71" s="16" t="str">
        <f t="shared" si="2"/>
        <v>Medical_Claims_Line+Member_ID</v>
      </c>
      <c r="F71" s="39" t="str">
        <f t="array" ref="F71">IF(AND($G$68:$G$110=""),"","X")</f>
        <v>X</v>
      </c>
      <c r="G71" s="25" t="s">
        <v>784</v>
      </c>
      <c r="H71" s="8" t="s">
        <v>7</v>
      </c>
      <c r="I71" s="6" t="s">
        <v>75</v>
      </c>
      <c r="J71" s="22"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55" customHeight="1" x14ac:dyDescent="0.7">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51" customHeight="1" x14ac:dyDescent="0.7">
      <c r="A74" s="40" t="s">
        <v>207</v>
      </c>
      <c r="B74" s="40" t="s">
        <v>545</v>
      </c>
      <c r="C74" s="50" t="s">
        <v>89</v>
      </c>
      <c r="D74" s="51">
        <v>74</v>
      </c>
      <c r="E74" s="16" t="str">
        <f t="shared" si="2"/>
        <v>Medical_Claims_Line+CPT4_Mod1_Cd</v>
      </c>
      <c r="F74" s="39"/>
      <c r="G74" s="25" t="s">
        <v>784</v>
      </c>
      <c r="H74" s="8" t="s">
        <v>7</v>
      </c>
      <c r="I74" s="6" t="s">
        <v>90</v>
      </c>
      <c r="J74" s="22"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48" customHeight="1" x14ac:dyDescent="0.7">
      <c r="A75" s="40" t="s">
        <v>207</v>
      </c>
      <c r="B75" s="40" t="s">
        <v>545</v>
      </c>
      <c r="C75" s="50" t="s">
        <v>91</v>
      </c>
      <c r="D75" s="51">
        <v>75</v>
      </c>
      <c r="E75" s="16" t="str">
        <f t="shared" si="2"/>
        <v>Medical_Claims_Line+CPT4_Mod2_Cd</v>
      </c>
      <c r="F75" s="39"/>
      <c r="G75" s="25" t="s">
        <v>784</v>
      </c>
      <c r="H75" s="8" t="s">
        <v>7</v>
      </c>
      <c r="I75" s="6" t="s">
        <v>92</v>
      </c>
      <c r="J75" s="22" t="s">
        <v>271</v>
      </c>
      <c r="K75" s="6" t="s">
        <v>255</v>
      </c>
      <c r="L75" s="6">
        <v>2</v>
      </c>
    </row>
    <row r="76" spans="1:66" s="27" customFormat="1" ht="49" customHeight="1" x14ac:dyDescent="0.7">
      <c r="A76" s="40" t="s">
        <v>207</v>
      </c>
      <c r="B76" s="40" t="s">
        <v>545</v>
      </c>
      <c r="C76" s="50" t="s">
        <v>291</v>
      </c>
      <c r="D76" s="51">
        <v>76</v>
      </c>
      <c r="E76" s="16" t="str">
        <f t="shared" si="2"/>
        <v>Medical_Claims_Line+CPT4_Mod3_Cd</v>
      </c>
      <c r="F76" s="39"/>
      <c r="G76" s="25" t="s">
        <v>784</v>
      </c>
      <c r="H76" s="8" t="s">
        <v>7</v>
      </c>
      <c r="I76" s="6" t="s">
        <v>682</v>
      </c>
      <c r="J76" s="22"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51" customHeight="1" x14ac:dyDescent="0.7">
      <c r="A77" s="40" t="s">
        <v>207</v>
      </c>
      <c r="B77" s="40" t="s">
        <v>545</v>
      </c>
      <c r="C77" s="50" t="s">
        <v>292</v>
      </c>
      <c r="D77" s="51">
        <v>77</v>
      </c>
      <c r="E77" s="16" t="str">
        <f t="shared" si="2"/>
        <v>Medical_Claims_Line+CPT4_Mod4_Cd</v>
      </c>
      <c r="F77" s="39"/>
      <c r="G77" s="25" t="s">
        <v>784</v>
      </c>
      <c r="H77" s="8" t="s">
        <v>7</v>
      </c>
      <c r="I77" s="6" t="s">
        <v>683</v>
      </c>
      <c r="J77" s="22" t="s">
        <v>271</v>
      </c>
      <c r="K77" s="6" t="s">
        <v>255</v>
      </c>
      <c r="L77" s="6">
        <v>2</v>
      </c>
    </row>
    <row r="78" spans="1:66" ht="24.75" customHeight="1" x14ac:dyDescent="0.7">
      <c r="A78" s="40" t="s">
        <v>207</v>
      </c>
      <c r="B78" s="40" t="s">
        <v>545</v>
      </c>
      <c r="C78" s="50" t="s">
        <v>100</v>
      </c>
      <c r="D78" s="51">
        <v>78</v>
      </c>
      <c r="E78" s="16" t="str">
        <f t="shared" si="2"/>
        <v>Medical_Claims_Line+Revenue_Cd</v>
      </c>
      <c r="F78" s="39"/>
      <c r="G78" s="25"/>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49.5" customHeight="1" x14ac:dyDescent="0.7">
      <c r="A87" s="40" t="s">
        <v>207</v>
      </c>
      <c r="B87" s="40" t="s">
        <v>34</v>
      </c>
      <c r="C87" s="50" t="s">
        <v>41</v>
      </c>
      <c r="D87" s="51">
        <v>87</v>
      </c>
      <c r="E87" s="16" t="str">
        <f t="shared" si="2"/>
        <v>Medical_Claims_Line+Charge_Amt</v>
      </c>
      <c r="F87" s="39"/>
      <c r="G87" s="25" t="s">
        <v>784</v>
      </c>
      <c r="H87" s="8" t="s">
        <v>7</v>
      </c>
      <c r="I87" s="6" t="s">
        <v>42</v>
      </c>
      <c r="J87" s="22" t="s">
        <v>258</v>
      </c>
      <c r="K87" s="6" t="s">
        <v>246</v>
      </c>
      <c r="L87" s="6">
        <v>18</v>
      </c>
    </row>
    <row r="88" spans="1:66" ht="24.75" customHeight="1" x14ac:dyDescent="0.7">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46.5" customHeight="1" x14ac:dyDescent="0.7">
      <c r="A91" s="40" t="s">
        <v>207</v>
      </c>
      <c r="B91" s="40" t="s">
        <v>34</v>
      </c>
      <c r="C91" s="50" t="s">
        <v>51</v>
      </c>
      <c r="D91" s="51">
        <v>91</v>
      </c>
      <c r="E91" s="16" t="str">
        <f t="shared" si="2"/>
        <v>Medical_Claims_Line+Deductible_Amt</v>
      </c>
      <c r="F91" s="39"/>
      <c r="G91" s="25" t="s">
        <v>784</v>
      </c>
      <c r="H91" s="8" t="s">
        <v>564</v>
      </c>
      <c r="I91" s="6" t="s">
        <v>52</v>
      </c>
      <c r="J91" s="22"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49.5" customHeight="1" x14ac:dyDescent="0.7">
      <c r="A96" s="40" t="s">
        <v>207</v>
      </c>
      <c r="B96" s="40" t="s">
        <v>34</v>
      </c>
      <c r="C96" s="50" t="s">
        <v>684</v>
      </c>
      <c r="D96" s="51">
        <v>96</v>
      </c>
      <c r="E96" s="16" t="str">
        <f t="shared" si="2"/>
        <v>Medical_Claims_Line+COB_TPL_Amount</v>
      </c>
      <c r="F96" s="39"/>
      <c r="G96" s="25"/>
      <c r="H96" s="8" t="s">
        <v>564</v>
      </c>
      <c r="I96" s="6" t="s">
        <v>685</v>
      </c>
      <c r="J96" s="22" t="s">
        <v>698</v>
      </c>
      <c r="K96" s="6" t="s">
        <v>246</v>
      </c>
      <c r="L96" s="6">
        <v>18</v>
      </c>
    </row>
    <row r="97" spans="1:66" ht="24.75" customHeight="1" x14ac:dyDescent="0.7">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50.15" customHeight="1" x14ac:dyDescent="0.7">
      <c r="A98" s="40" t="s">
        <v>207</v>
      </c>
      <c r="B98" s="40" t="s">
        <v>4</v>
      </c>
      <c r="C98" s="50" t="s">
        <v>40</v>
      </c>
      <c r="D98" s="51">
        <v>98</v>
      </c>
      <c r="E98" s="16" t="str">
        <f t="shared" si="2"/>
        <v>Medical_Claims_Line+Capitation_Flag</v>
      </c>
      <c r="F98" s="39"/>
      <c r="G98" s="25" t="s">
        <v>784</v>
      </c>
      <c r="H98" s="8" t="s">
        <v>7</v>
      </c>
      <c r="I98" s="6" t="s">
        <v>6</v>
      </c>
      <c r="J98" s="22"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48" customHeight="1" x14ac:dyDescent="0.7">
      <c r="A102" s="40" t="s">
        <v>207</v>
      </c>
      <c r="B102" s="40" t="s">
        <v>4</v>
      </c>
      <c r="C102" s="50" t="s">
        <v>93</v>
      </c>
      <c r="D102" s="51">
        <v>102</v>
      </c>
      <c r="E102" s="16" t="str">
        <f t="shared" si="3"/>
        <v>Medical_Claims_Line+Line_No</v>
      </c>
      <c r="F102" s="39" t="str">
        <f t="array" ref="F102">IF(AND($G$68:$G$110=""),"","X")</f>
        <v>X</v>
      </c>
      <c r="G102" s="25" t="s">
        <v>784</v>
      </c>
      <c r="H102" s="8" t="s">
        <v>7</v>
      </c>
      <c r="I102" s="6" t="s">
        <v>94</v>
      </c>
      <c r="J102" s="22"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51" customHeight="1" x14ac:dyDescent="0.7">
      <c r="A104" s="40" t="s">
        <v>207</v>
      </c>
      <c r="B104" s="40" t="s">
        <v>4</v>
      </c>
      <c r="C104" s="50" t="s">
        <v>98</v>
      </c>
      <c r="D104" s="51">
        <v>104</v>
      </c>
      <c r="E104" s="16" t="str">
        <f t="shared" si="3"/>
        <v>Medical_Claims_Line+Place_of_Service_Cd</v>
      </c>
      <c r="F104" s="39"/>
      <c r="G104" s="25" t="s">
        <v>784</v>
      </c>
      <c r="H104" s="8" t="s">
        <v>7</v>
      </c>
      <c r="I104" s="6" t="s">
        <v>99</v>
      </c>
      <c r="J104" s="22" t="s">
        <v>268</v>
      </c>
      <c r="K104" s="6" t="s">
        <v>255</v>
      </c>
      <c r="L104" s="6">
        <v>2</v>
      </c>
    </row>
    <row r="105" spans="1:66" s="27" customFormat="1" ht="49" customHeight="1" x14ac:dyDescent="0.7">
      <c r="A105" s="40" t="s">
        <v>207</v>
      </c>
      <c r="B105" s="40" t="s">
        <v>4</v>
      </c>
      <c r="C105" s="50" t="s">
        <v>102</v>
      </c>
      <c r="D105" s="51">
        <v>105</v>
      </c>
      <c r="E105" s="16" t="str">
        <f>A105&amp;"+"&amp;C105</f>
        <v>Medical_Claims_Line+Service_Qty</v>
      </c>
      <c r="F105" s="39"/>
      <c r="G105" s="25" t="s">
        <v>784</v>
      </c>
      <c r="H105" s="8" t="s">
        <v>7</v>
      </c>
      <c r="I105" s="6" t="s">
        <v>103</v>
      </c>
      <c r="J105" s="22"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50.15" customHeight="1" x14ac:dyDescent="0.7">
      <c r="A106" s="40" t="s">
        <v>207</v>
      </c>
      <c r="B106" s="40" t="s">
        <v>4</v>
      </c>
      <c r="C106" s="50" t="s">
        <v>692</v>
      </c>
      <c r="D106" s="51">
        <v>106</v>
      </c>
      <c r="E106" s="16" t="str">
        <f>A106&amp;"+"&amp;C106</f>
        <v>Medical_Claims_Line+Unit_Of_Measure</v>
      </c>
      <c r="F106" s="39" t="str">
        <f>IF(G105="","","X")</f>
        <v>X</v>
      </c>
      <c r="G106" s="25" t="s">
        <v>784</v>
      </c>
      <c r="H106" s="8" t="s">
        <v>7</v>
      </c>
      <c r="I106" s="6" t="s">
        <v>696</v>
      </c>
      <c r="J106" s="22"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60.65" customHeight="1" x14ac:dyDescent="0.7">
      <c r="A108" s="40" t="s">
        <v>207</v>
      </c>
      <c r="B108" s="40" t="s">
        <v>4</v>
      </c>
      <c r="C108" s="50" t="s">
        <v>690</v>
      </c>
      <c r="D108" s="51">
        <v>108</v>
      </c>
      <c r="E108" s="16" t="str">
        <f t="shared" si="3"/>
        <v>Medical_Claims_Line+Denied_Claim_Ind</v>
      </c>
      <c r="F108" s="39"/>
      <c r="G108" s="25" t="s">
        <v>784</v>
      </c>
      <c r="H108" s="8" t="s">
        <v>7</v>
      </c>
      <c r="I108" s="6" t="s">
        <v>694</v>
      </c>
      <c r="J108" s="22" t="s">
        <v>699</v>
      </c>
      <c r="K108" s="6" t="s">
        <v>255</v>
      </c>
      <c r="L108" s="6">
        <v>1</v>
      </c>
    </row>
    <row r="109" spans="1:66" ht="117.65" customHeight="1" x14ac:dyDescent="0.7">
      <c r="A109" s="40" t="s">
        <v>207</v>
      </c>
      <c r="B109" s="40" t="s">
        <v>4</v>
      </c>
      <c r="C109" s="50" t="s">
        <v>691</v>
      </c>
      <c r="D109" s="51">
        <v>109</v>
      </c>
      <c r="E109" s="16" t="str">
        <f t="shared" si="3"/>
        <v>Medical_Claims_Line+Claim_Line_Type</v>
      </c>
      <c r="F109" s="39"/>
      <c r="G109" s="25" t="s">
        <v>784</v>
      </c>
      <c r="H109" s="8" t="s">
        <v>7</v>
      </c>
      <c r="I109" s="6" t="s">
        <v>695</v>
      </c>
      <c r="J109" s="22" t="s">
        <v>746</v>
      </c>
      <c r="K109" s="6" t="s">
        <v>255</v>
      </c>
      <c r="L109" s="6">
        <v>1</v>
      </c>
    </row>
    <row r="110" spans="1:66" ht="142" customHeight="1" x14ac:dyDescent="0.7">
      <c r="A110" s="40" t="s">
        <v>207</v>
      </c>
      <c r="B110" s="40" t="s">
        <v>4</v>
      </c>
      <c r="C110" s="50" t="s">
        <v>693</v>
      </c>
      <c r="D110" s="51">
        <v>110</v>
      </c>
      <c r="E110" s="16" t="str">
        <f t="shared" si="3"/>
        <v>Medical_Claims_Line+Payment_Arrangement_Type</v>
      </c>
      <c r="F110" s="39"/>
      <c r="G110" s="25" t="s">
        <v>784</v>
      </c>
      <c r="H110" s="8" t="s">
        <v>7</v>
      </c>
      <c r="I110" s="6" t="s">
        <v>697</v>
      </c>
      <c r="J110" s="22"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57.65" customHeight="1" x14ac:dyDescent="0.7">
      <c r="A155" s="40" t="s">
        <v>302</v>
      </c>
      <c r="B155" s="40" t="s">
        <v>4</v>
      </c>
      <c r="C155" s="50" t="s">
        <v>327</v>
      </c>
      <c r="D155" s="51">
        <v>155</v>
      </c>
      <c r="E155" s="16" t="str">
        <f t="shared" si="5"/>
        <v>Provider_Composite+Phone_Number</v>
      </c>
      <c r="F155" s="39"/>
      <c r="G155" s="25"/>
      <c r="H155" s="8" t="s">
        <v>5</v>
      </c>
      <c r="I155" s="6" t="s">
        <v>6</v>
      </c>
      <c r="J155" s="22"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43" customHeight="1" x14ac:dyDescent="0.7">
      <c r="A167" s="40" t="s">
        <v>302</v>
      </c>
      <c r="B167" s="40" t="s">
        <v>4</v>
      </c>
      <c r="C167" s="50" t="s">
        <v>335</v>
      </c>
      <c r="D167" s="51">
        <v>167</v>
      </c>
      <c r="E167" s="16" t="str">
        <f t="shared" si="5"/>
        <v>Provider_Composite+Taxonomy_Cd_1</v>
      </c>
      <c r="F167" s="39"/>
      <c r="G167" s="25" t="s">
        <v>784</v>
      </c>
      <c r="H167" s="8" t="s">
        <v>7</v>
      </c>
      <c r="I167" s="6" t="s">
        <v>6</v>
      </c>
      <c r="J167" s="22" t="s">
        <v>702</v>
      </c>
      <c r="K167" s="6" t="s">
        <v>244</v>
      </c>
      <c r="L167" s="6">
        <v>12</v>
      </c>
    </row>
    <row r="168" spans="1:12" ht="51" customHeight="1" x14ac:dyDescent="0.7">
      <c r="A168" s="40" t="s">
        <v>302</v>
      </c>
      <c r="B168" s="40" t="s">
        <v>4</v>
      </c>
      <c r="C168" s="50" t="s">
        <v>336</v>
      </c>
      <c r="D168" s="51">
        <v>168</v>
      </c>
      <c r="E168" s="16" t="str">
        <f t="shared" si="5"/>
        <v>Provider_Composite+Taxonomy_Cd_2</v>
      </c>
      <c r="F168" s="39"/>
      <c r="G168" s="25" t="s">
        <v>784</v>
      </c>
      <c r="H168" s="8" t="s">
        <v>7</v>
      </c>
      <c r="I168" s="6" t="s">
        <v>6</v>
      </c>
      <c r="J168" s="22" t="s">
        <v>703</v>
      </c>
      <c r="K168" s="6" t="s">
        <v>244</v>
      </c>
      <c r="L168" s="6">
        <v>12</v>
      </c>
    </row>
    <row r="169" spans="1:12" ht="36.65" customHeight="1" x14ac:dyDescent="0.7">
      <c r="A169" s="40" t="s">
        <v>302</v>
      </c>
      <c r="B169" s="40" t="s">
        <v>4</v>
      </c>
      <c r="C169" s="50" t="s">
        <v>337</v>
      </c>
      <c r="D169" s="51">
        <v>169</v>
      </c>
      <c r="E169" s="16" t="str">
        <f t="shared" ref="E169:E184" si="6">A169&amp;"+"&amp;C169</f>
        <v>Provider_Composite+Taxonomy_Cd_3</v>
      </c>
      <c r="F169" s="39"/>
      <c r="G169" s="25" t="s">
        <v>784</v>
      </c>
      <c r="H169" s="8" t="s">
        <v>7</v>
      </c>
      <c r="I169" s="6" t="s">
        <v>6</v>
      </c>
      <c r="J169" s="22" t="s">
        <v>704</v>
      </c>
      <c r="K169" s="6" t="s">
        <v>244</v>
      </c>
      <c r="L169" s="6">
        <v>12</v>
      </c>
    </row>
    <row r="170" spans="1:12" ht="54.65" customHeight="1" x14ac:dyDescent="0.7">
      <c r="A170" s="40" t="s">
        <v>302</v>
      </c>
      <c r="B170" s="40" t="s">
        <v>4</v>
      </c>
      <c r="C170" s="50" t="s">
        <v>338</v>
      </c>
      <c r="D170" s="51">
        <v>170</v>
      </c>
      <c r="E170" s="16" t="str">
        <f t="shared" si="6"/>
        <v>Provider_Composite+Taxonomy_Cd_4</v>
      </c>
      <c r="F170" s="39"/>
      <c r="G170" s="25" t="s">
        <v>784</v>
      </c>
      <c r="H170" s="8" t="s">
        <v>7</v>
      </c>
      <c r="I170" s="6" t="s">
        <v>6</v>
      </c>
      <c r="J170" s="22" t="s">
        <v>705</v>
      </c>
      <c r="K170" s="6" t="s">
        <v>244</v>
      </c>
      <c r="L170" s="6">
        <v>12</v>
      </c>
    </row>
    <row r="171" spans="1:12" ht="48" customHeight="1" x14ac:dyDescent="0.7">
      <c r="A171" s="40" t="s">
        <v>302</v>
      </c>
      <c r="B171" s="40" t="s">
        <v>4</v>
      </c>
      <c r="C171" s="50" t="s">
        <v>339</v>
      </c>
      <c r="D171" s="51">
        <v>171</v>
      </c>
      <c r="E171" s="16" t="str">
        <f t="shared" si="6"/>
        <v>Provider_Composite+Taxonomy_Cd_5</v>
      </c>
      <c r="F171" s="39"/>
      <c r="G171" s="25" t="s">
        <v>784</v>
      </c>
      <c r="H171" s="8" t="s">
        <v>7</v>
      </c>
      <c r="I171" s="6" t="s">
        <v>6</v>
      </c>
      <c r="J171" s="22"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str">
        <f t="array" ref="F172">IF(AND($G$172:$G$184="",G156=""),"","X")</f>
        <v/>
      </c>
      <c r="G172" s="25"/>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IF(AND($G$172:$G$184=""),"","X")</f>
        <v/>
      </c>
      <c r="G174" s="25"/>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IF(AND($G$172:$G$184=""),"","X")</f>
        <v/>
      </c>
      <c r="G183" s="25"/>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IF(AND($G$172:$G$184=""),"","X")</f>
        <v/>
      </c>
      <c r="G184" s="25"/>
      <c r="H184" s="8" t="s">
        <v>7</v>
      </c>
      <c r="I184" s="6" t="s">
        <v>6</v>
      </c>
      <c r="J184" s="6" t="s">
        <v>437</v>
      </c>
      <c r="K184" s="6" t="s">
        <v>245</v>
      </c>
      <c r="L184" s="6">
        <v>19</v>
      </c>
    </row>
    <row r="185" spans="1:12" ht="49.5" customHeight="1" x14ac:dyDescent="0.7">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22"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t="s">
        <v>784</v>
      </c>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t="s">
        <v>784</v>
      </c>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t="s">
        <v>784</v>
      </c>
      <c r="H197" s="8" t="s">
        <v>7</v>
      </c>
      <c r="I197" s="6" t="s">
        <v>715</v>
      </c>
      <c r="J197" s="6" t="s">
        <v>724</v>
      </c>
      <c r="K197" s="6" t="s">
        <v>245</v>
      </c>
      <c r="L197" s="6">
        <v>19</v>
      </c>
    </row>
    <row r="198" spans="1:66" ht="58" customHeight="1" x14ac:dyDescent="0.7">
      <c r="A198" s="40" t="s">
        <v>209</v>
      </c>
      <c r="B198" s="40" t="s">
        <v>15</v>
      </c>
      <c r="C198" s="50" t="s">
        <v>708</v>
      </c>
      <c r="D198" s="51">
        <v>198</v>
      </c>
      <c r="E198" s="16" t="str">
        <f>A198&amp;"+"&amp;C198</f>
        <v>Member_Eligibility+Employer_ZIP_Code</v>
      </c>
      <c r="F198" s="39"/>
      <c r="G198" s="25"/>
      <c r="H198" s="8" t="s">
        <v>7</v>
      </c>
      <c r="I198" s="6" t="s">
        <v>717</v>
      </c>
      <c r="J198" s="22"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
      </c>
      <c r="G203" s="25"/>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c r="H204" s="8" t="s">
        <v>7</v>
      </c>
      <c r="I204" s="6"/>
      <c r="J204" s="6" t="s">
        <v>409</v>
      </c>
      <c r="K204" s="6" t="s">
        <v>245</v>
      </c>
      <c r="L204" s="6">
        <v>19</v>
      </c>
    </row>
    <row r="205" spans="1:66" ht="132.65" customHeight="1" x14ac:dyDescent="0.7">
      <c r="A205" s="40" t="s">
        <v>209</v>
      </c>
      <c r="B205" s="40" t="s">
        <v>4</v>
      </c>
      <c r="C205" s="50" t="s">
        <v>151</v>
      </c>
      <c r="D205" s="51">
        <v>205</v>
      </c>
      <c r="E205" s="16" t="str">
        <f t="shared" si="7"/>
        <v>Member_Eligibility+Market_Category_Cd</v>
      </c>
      <c r="F205" s="39"/>
      <c r="G205" s="25" t="s">
        <v>784</v>
      </c>
      <c r="H205" s="8" t="s">
        <v>7</v>
      </c>
      <c r="I205" s="6" t="s">
        <v>152</v>
      </c>
      <c r="J205" s="22"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54" customHeight="1" x14ac:dyDescent="0.7">
      <c r="A209" s="40" t="s">
        <v>209</v>
      </c>
      <c r="B209" s="40" t="s">
        <v>4</v>
      </c>
      <c r="C209" s="50" t="s">
        <v>707</v>
      </c>
      <c r="D209" s="51">
        <v>209</v>
      </c>
      <c r="E209" s="16" t="str">
        <f t="shared" si="7"/>
        <v>Member_Eligibility+Employer_Tax_ID</v>
      </c>
      <c r="F209" s="39"/>
      <c r="G209" s="25"/>
      <c r="H209" s="8" t="s">
        <v>564</v>
      </c>
      <c r="I209" s="6" t="s">
        <v>716</v>
      </c>
      <c r="J209" s="22" t="s">
        <v>718</v>
      </c>
      <c r="K209" s="6" t="s">
        <v>245</v>
      </c>
      <c r="L209" s="6">
        <v>19</v>
      </c>
    </row>
    <row r="210" spans="1:66" ht="61.5" customHeight="1" x14ac:dyDescent="0.7">
      <c r="A210" s="40" t="s">
        <v>209</v>
      </c>
      <c r="B210" s="40" t="s">
        <v>4</v>
      </c>
      <c r="C210" s="50" t="s">
        <v>709</v>
      </c>
      <c r="D210" s="51">
        <v>210</v>
      </c>
      <c r="E210" s="16" t="str">
        <f t="shared" si="7"/>
        <v>Member_Eligibility+ERISA_Ind</v>
      </c>
      <c r="F210" s="39"/>
      <c r="G210" s="25" t="s">
        <v>784</v>
      </c>
      <c r="H210" s="8" t="s">
        <v>7</v>
      </c>
      <c r="I210" s="6" t="s">
        <v>714</v>
      </c>
      <c r="J210" s="22" t="s">
        <v>720</v>
      </c>
      <c r="K210" s="6" t="s">
        <v>255</v>
      </c>
      <c r="L210" s="6">
        <v>1</v>
      </c>
    </row>
    <row r="211" spans="1:66" ht="55" customHeight="1" x14ac:dyDescent="0.7">
      <c r="A211" s="40" t="s">
        <v>209</v>
      </c>
      <c r="B211" s="40" t="s">
        <v>4</v>
      </c>
      <c r="C211" s="50" t="s">
        <v>552</v>
      </c>
      <c r="D211" s="51">
        <v>211</v>
      </c>
      <c r="E211" s="16" t="str">
        <f t="shared" si="7"/>
        <v>Member_Eligibility+Exchange_Offering</v>
      </c>
      <c r="F211" s="39"/>
      <c r="G211" s="25" t="s">
        <v>784</v>
      </c>
      <c r="H211" s="8" t="s">
        <v>7</v>
      </c>
      <c r="I211" s="6"/>
      <c r="J211" s="22" t="s">
        <v>571</v>
      </c>
      <c r="K211" s="6" t="s">
        <v>244</v>
      </c>
      <c r="L211" s="6">
        <v>2</v>
      </c>
    </row>
    <row r="212" spans="1:66" ht="24.75" customHeight="1" x14ac:dyDescent="0.7">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66" ht="24.75" customHeight="1" x14ac:dyDescent="0.7">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61" customHeight="1" x14ac:dyDescent="0.7">
      <c r="A214" s="40" t="s">
        <v>209</v>
      </c>
      <c r="B214" s="40" t="s">
        <v>4</v>
      </c>
      <c r="C214" s="50" t="s">
        <v>767</v>
      </c>
      <c r="D214" s="51">
        <v>214</v>
      </c>
      <c r="E214" s="16" t="str">
        <f t="shared" si="7"/>
        <v>Member_Eligibility+High_Deductible_Health_Savings_Account_Plan</v>
      </c>
      <c r="F214" s="39"/>
      <c r="G214" s="25" t="s">
        <v>784</v>
      </c>
      <c r="H214" s="8" t="s">
        <v>7</v>
      </c>
      <c r="I214" s="6"/>
      <c r="J214" s="22" t="s">
        <v>566</v>
      </c>
      <c r="K214" s="6" t="s">
        <v>244</v>
      </c>
      <c r="L214" s="6">
        <v>1</v>
      </c>
    </row>
    <row r="215" spans="1:66" ht="24.75" customHeight="1" x14ac:dyDescent="0.7">
      <c r="A215" s="40" t="s">
        <v>209</v>
      </c>
      <c r="B215" s="40" t="s">
        <v>4</v>
      </c>
      <c r="C215" s="50" t="s">
        <v>555</v>
      </c>
      <c r="D215" s="51">
        <v>215</v>
      </c>
      <c r="E215" s="16" t="str">
        <f t="shared" si="7"/>
        <v>Member_Eligibility+Metallic_Value</v>
      </c>
      <c r="F215" s="39"/>
      <c r="G215" s="25"/>
      <c r="H215" s="8" t="s">
        <v>7</v>
      </c>
      <c r="I215" s="6"/>
      <c r="J215" s="6" t="s">
        <v>588</v>
      </c>
      <c r="K215" s="6" t="s">
        <v>245</v>
      </c>
      <c r="L215" s="6">
        <v>2</v>
      </c>
    </row>
    <row r="216" spans="1:66" ht="24.75" customHeight="1" x14ac:dyDescent="0.7">
      <c r="A216" s="40" t="s">
        <v>209</v>
      </c>
      <c r="B216" s="40" t="s">
        <v>4</v>
      </c>
      <c r="C216" s="50" t="s">
        <v>565</v>
      </c>
      <c r="D216" s="51">
        <v>216</v>
      </c>
      <c r="E216" s="16" t="str">
        <f t="shared" si="7"/>
        <v>Member_Eligibility+Metallic_Value_Desc</v>
      </c>
      <c r="F216" s="39" t="str">
        <f>IF(G215="","","X")</f>
        <v/>
      </c>
      <c r="G216" s="25"/>
      <c r="H216" s="8" t="s">
        <v>7</v>
      </c>
      <c r="I216" s="6"/>
      <c r="J216" s="6" t="s">
        <v>585</v>
      </c>
      <c r="K216" s="6" t="s">
        <v>244</v>
      </c>
      <c r="L216" s="6">
        <v>255</v>
      </c>
    </row>
    <row r="217" spans="1:66" ht="24.75" customHeight="1" x14ac:dyDescent="0.7">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7">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66" ht="64.5" customHeight="1" x14ac:dyDescent="0.7">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22" t="s">
        <v>551</v>
      </c>
      <c r="K219" s="6" t="s">
        <v>245</v>
      </c>
      <c r="L219" s="6">
        <v>19</v>
      </c>
    </row>
    <row r="220" spans="1:66" s="27" customFormat="1" ht="24.75" customHeight="1" x14ac:dyDescent="0.7">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50" t="s">
        <v>228</v>
      </c>
      <c r="D223" s="51">
        <v>223</v>
      </c>
      <c r="E223" s="16" t="str">
        <f t="shared" si="7"/>
        <v>Member+Member_DOB_Year</v>
      </c>
      <c r="F223" s="39"/>
      <c r="G223" s="25"/>
      <c r="H223" s="8" t="s">
        <v>7</v>
      </c>
      <c r="I223" s="6" t="s">
        <v>239</v>
      </c>
      <c r="J223" s="6" t="s">
        <v>492</v>
      </c>
      <c r="K223" s="6" t="s">
        <v>245</v>
      </c>
      <c r="L223" s="6">
        <v>19</v>
      </c>
    </row>
    <row r="224" spans="1:66" ht="24.75" customHeight="1" x14ac:dyDescent="0.7">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7">
      <c r="A225" s="40" t="s">
        <v>106</v>
      </c>
      <c r="B225" s="40" t="s">
        <v>15</v>
      </c>
      <c r="C225" s="50" t="s">
        <v>121</v>
      </c>
      <c r="D225" s="51">
        <v>225</v>
      </c>
      <c r="E225" s="16" t="str">
        <f t="shared" si="7"/>
        <v>Member+Member_State_Cd</v>
      </c>
      <c r="F225" s="39"/>
      <c r="G225" s="25"/>
      <c r="H225" s="8" t="s">
        <v>7</v>
      </c>
      <c r="I225" s="6" t="s">
        <v>122</v>
      </c>
      <c r="J225" s="6" t="s">
        <v>273</v>
      </c>
      <c r="K225" s="6" t="s">
        <v>244</v>
      </c>
      <c r="L225" s="6">
        <v>2</v>
      </c>
    </row>
    <row r="226" spans="1:66" ht="24.75" customHeight="1" x14ac:dyDescent="0.7">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7">
      <c r="A227" s="40" t="s">
        <v>106</v>
      </c>
      <c r="B227" s="40" t="s">
        <v>15</v>
      </c>
      <c r="C227" s="50" t="s">
        <v>126</v>
      </c>
      <c r="D227" s="51">
        <v>227</v>
      </c>
      <c r="E227" s="16" t="str">
        <f t="shared" si="7"/>
        <v>Member+Member_Zip_Cd</v>
      </c>
      <c r="F227" s="39"/>
      <c r="G227" s="25"/>
      <c r="H227" s="8" t="s">
        <v>5</v>
      </c>
      <c r="I227" s="6" t="s">
        <v>127</v>
      </c>
      <c r="J227" s="6" t="s">
        <v>276</v>
      </c>
      <c r="K227" s="6" t="s">
        <v>244</v>
      </c>
      <c r="L227" s="6">
        <v>11</v>
      </c>
    </row>
    <row r="228" spans="1:66" ht="24.75" customHeight="1" x14ac:dyDescent="0.7">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7">
      <c r="A229" s="40" t="s">
        <v>106</v>
      </c>
      <c r="B229" s="40" t="s">
        <v>15</v>
      </c>
      <c r="C229" s="6" t="s">
        <v>567</v>
      </c>
      <c r="D229" s="51">
        <v>229</v>
      </c>
      <c r="E229" s="16" t="str">
        <f t="shared" si="7"/>
        <v>Member+Member_HSR</v>
      </c>
      <c r="F229" s="39"/>
      <c r="G229" s="25"/>
      <c r="H229" s="8" t="s">
        <v>7</v>
      </c>
      <c r="I229" s="6"/>
      <c r="J229" s="6" t="s">
        <v>584</v>
      </c>
      <c r="K229" s="6" t="s">
        <v>245</v>
      </c>
      <c r="L229" s="6">
        <v>19</v>
      </c>
    </row>
    <row r="230" spans="1:66" ht="24.75" customHeight="1" x14ac:dyDescent="0.7">
      <c r="A230" s="40" t="s">
        <v>106</v>
      </c>
      <c r="B230" s="40" t="s">
        <v>15</v>
      </c>
      <c r="C230" s="6" t="s">
        <v>773</v>
      </c>
      <c r="D230" s="51">
        <v>230</v>
      </c>
      <c r="E230" s="16" t="str">
        <f t="shared" si="7"/>
        <v>Member+Member_URF</v>
      </c>
      <c r="F230" s="39"/>
      <c r="G230" s="25"/>
      <c r="H230" s="8" t="s">
        <v>7</v>
      </c>
      <c r="I230" s="6"/>
      <c r="J230" s="6" t="s">
        <v>583</v>
      </c>
      <c r="K230" s="6" t="s">
        <v>244</v>
      </c>
      <c r="L230" s="6">
        <v>8</v>
      </c>
    </row>
    <row r="231" spans="1:66" ht="140.15" customHeight="1" x14ac:dyDescent="0.7">
      <c r="A231" s="40" t="s">
        <v>106</v>
      </c>
      <c r="B231" s="40" t="s">
        <v>4</v>
      </c>
      <c r="C231" s="50" t="s">
        <v>107</v>
      </c>
      <c r="D231" s="51">
        <v>231</v>
      </c>
      <c r="E231" s="16" t="str">
        <f t="shared" ref="E231:E259" si="8">A231&amp;"+"&amp;C231</f>
        <v>Member+Ethnicity_1_Cd</v>
      </c>
      <c r="F231" s="39"/>
      <c r="G231" s="25"/>
      <c r="H231" s="8" t="s">
        <v>7</v>
      </c>
      <c r="I231" s="6" t="s">
        <v>108</v>
      </c>
      <c r="J231" s="22" t="s">
        <v>277</v>
      </c>
      <c r="K231" s="6" t="s">
        <v>244</v>
      </c>
      <c r="L231" s="6">
        <v>6</v>
      </c>
    </row>
    <row r="232" spans="1:66" ht="24.75" customHeight="1" x14ac:dyDescent="0.7">
      <c r="A232" s="40" t="s">
        <v>106</v>
      </c>
      <c r="B232" s="40" t="s">
        <v>4</v>
      </c>
      <c r="C232" s="50" t="s">
        <v>109</v>
      </c>
      <c r="D232" s="51">
        <v>232</v>
      </c>
      <c r="E232" s="16" t="str">
        <f t="shared" si="8"/>
        <v>Member+Ethnicity_2_Cd</v>
      </c>
      <c r="F232" s="39"/>
      <c r="G232" s="25"/>
      <c r="H232" s="8" t="s">
        <v>7</v>
      </c>
      <c r="I232" s="6" t="s">
        <v>110</v>
      </c>
      <c r="J232" s="6" t="s">
        <v>111</v>
      </c>
      <c r="K232" s="6" t="s">
        <v>244</v>
      </c>
      <c r="L232" s="6">
        <v>6</v>
      </c>
    </row>
    <row r="233" spans="1:66" s="30" customFormat="1" ht="24.75" customHeight="1" x14ac:dyDescent="0.7">
      <c r="A233" s="40" t="s">
        <v>106</v>
      </c>
      <c r="B233" s="40" t="s">
        <v>4</v>
      </c>
      <c r="C233" s="50" t="s">
        <v>112</v>
      </c>
      <c r="D233" s="51">
        <v>233</v>
      </c>
      <c r="E233" s="16" t="str">
        <f t="shared" si="8"/>
        <v>Member+Hispanic_Ind</v>
      </c>
      <c r="F233" s="39"/>
      <c r="G233" s="25"/>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106</v>
      </c>
      <c r="B234" s="40" t="s">
        <v>4</v>
      </c>
      <c r="C234" s="50" t="s">
        <v>118</v>
      </c>
      <c r="D234" s="51">
        <v>234</v>
      </c>
      <c r="E234" s="16" t="str">
        <f t="shared" si="8"/>
        <v>Member+Member_Gender_Cd</v>
      </c>
      <c r="F234" s="39"/>
      <c r="G234" s="25"/>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106</v>
      </c>
      <c r="B235" s="40" t="s">
        <v>4</v>
      </c>
      <c r="C235" s="50" t="s">
        <v>124</v>
      </c>
      <c r="D235" s="51">
        <v>235</v>
      </c>
      <c r="E235" s="16" t="str">
        <f t="shared" si="8"/>
        <v>Member+Member_Subscriber_Rlp_Cd</v>
      </c>
      <c r="F235" s="39"/>
      <c r="G235" s="25"/>
      <c r="H235" s="8" t="s">
        <v>7</v>
      </c>
      <c r="I235" s="6" t="s">
        <v>125</v>
      </c>
      <c r="J235" s="6" t="s">
        <v>278</v>
      </c>
      <c r="K235" s="6" t="s">
        <v>244</v>
      </c>
      <c r="L235" s="6">
        <v>2</v>
      </c>
    </row>
    <row r="236" spans="1:66" ht="24.75" customHeight="1" x14ac:dyDescent="0.7">
      <c r="A236" s="40" t="s">
        <v>106</v>
      </c>
      <c r="B236" s="40" t="s">
        <v>4</v>
      </c>
      <c r="C236" s="50" t="s">
        <v>129</v>
      </c>
      <c r="D236" s="51">
        <v>236</v>
      </c>
      <c r="E236" s="16" t="str">
        <f t="shared" si="8"/>
        <v>Member+Other_Ethnicity</v>
      </c>
      <c r="F236" s="39"/>
      <c r="G236" s="25"/>
      <c r="H236" s="8" t="s">
        <v>7</v>
      </c>
      <c r="I236" s="6" t="s">
        <v>130</v>
      </c>
      <c r="J236" s="6" t="s">
        <v>131</v>
      </c>
      <c r="K236" s="6" t="s">
        <v>244</v>
      </c>
      <c r="L236" s="6">
        <v>20</v>
      </c>
    </row>
    <row r="237" spans="1:66" ht="24.75" customHeight="1" x14ac:dyDescent="0.7">
      <c r="A237" s="40" t="s">
        <v>106</v>
      </c>
      <c r="B237" s="40" t="s">
        <v>4</v>
      </c>
      <c r="C237" s="50" t="s">
        <v>132</v>
      </c>
      <c r="D237" s="51">
        <v>237</v>
      </c>
      <c r="E237" s="16" t="str">
        <f t="shared" si="8"/>
        <v>Member+Other_Race</v>
      </c>
      <c r="F237" s="39"/>
      <c r="G237" s="25"/>
      <c r="H237" s="8" t="s">
        <v>7</v>
      </c>
      <c r="I237" s="6" t="s">
        <v>133</v>
      </c>
      <c r="J237" s="6" t="s">
        <v>279</v>
      </c>
      <c r="K237" s="6" t="s">
        <v>244</v>
      </c>
      <c r="L237" s="6">
        <v>15</v>
      </c>
    </row>
    <row r="238" spans="1:66" ht="24.75" customHeight="1" x14ac:dyDescent="0.7">
      <c r="A238" s="40" t="s">
        <v>106</v>
      </c>
      <c r="B238" s="40" t="s">
        <v>4</v>
      </c>
      <c r="C238" s="6" t="s">
        <v>8</v>
      </c>
      <c r="D238" s="51">
        <v>238</v>
      </c>
      <c r="E238" s="16" t="str">
        <f t="shared" si="8"/>
        <v>Member+Payer_Cd</v>
      </c>
      <c r="F238" s="39"/>
      <c r="G238" s="25"/>
      <c r="H238" s="8" t="s">
        <v>564</v>
      </c>
      <c r="I238" s="6" t="s">
        <v>134</v>
      </c>
      <c r="J238" s="6" t="s">
        <v>414</v>
      </c>
      <c r="K238" s="6" t="s">
        <v>244</v>
      </c>
      <c r="L238" s="6">
        <v>8</v>
      </c>
    </row>
    <row r="239" spans="1:66" ht="24.75" customHeight="1" x14ac:dyDescent="0.7">
      <c r="A239" s="40" t="s">
        <v>106</v>
      </c>
      <c r="B239" s="40" t="s">
        <v>4</v>
      </c>
      <c r="C239" s="50" t="s">
        <v>135</v>
      </c>
      <c r="D239" s="51">
        <v>239</v>
      </c>
      <c r="E239" s="16" t="str">
        <f t="shared" si="8"/>
        <v>Member+Race_1_Cd</v>
      </c>
      <c r="F239" s="39"/>
      <c r="G239" s="25"/>
      <c r="H239" s="8" t="s">
        <v>7</v>
      </c>
      <c r="I239" s="6" t="s">
        <v>136</v>
      </c>
      <c r="J239" s="22" t="s">
        <v>280</v>
      </c>
      <c r="K239" s="6" t="s">
        <v>244</v>
      </c>
      <c r="L239" s="6">
        <v>6</v>
      </c>
    </row>
    <row r="240" spans="1:66" ht="24.75" customHeight="1" x14ac:dyDescent="0.7">
      <c r="A240" s="40" t="s">
        <v>106</v>
      </c>
      <c r="B240" s="40" t="s">
        <v>4</v>
      </c>
      <c r="C240" s="50" t="s">
        <v>137</v>
      </c>
      <c r="D240" s="51">
        <v>240</v>
      </c>
      <c r="E240" s="16" t="str">
        <f t="shared" si="8"/>
        <v>Member+Race_2_Cd</v>
      </c>
      <c r="F240" s="39"/>
      <c r="G240" s="25"/>
      <c r="H240" s="8" t="s">
        <v>7</v>
      </c>
      <c r="I240" s="6" t="s">
        <v>138</v>
      </c>
      <c r="J240" s="6" t="s">
        <v>139</v>
      </c>
      <c r="K240" s="6" t="s">
        <v>244</v>
      </c>
      <c r="L240" s="6">
        <v>6</v>
      </c>
    </row>
    <row r="241" spans="1:12" ht="67.5" customHeight="1" x14ac:dyDescent="0.7">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22" t="s">
        <v>550</v>
      </c>
      <c r="K241" s="6" t="s">
        <v>245</v>
      </c>
      <c r="L241" s="6">
        <v>19</v>
      </c>
    </row>
    <row r="242" spans="1:12" ht="24.75" customHeight="1" x14ac:dyDescent="0.7">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7">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7">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7">
      <c r="A245" s="40" t="s">
        <v>353</v>
      </c>
      <c r="B245" s="40" t="s">
        <v>16</v>
      </c>
      <c r="C245" s="50" t="s">
        <v>228</v>
      </c>
      <c r="D245" s="51">
        <v>245</v>
      </c>
      <c r="E245" s="16" t="str">
        <f t="shared" si="9"/>
        <v>Member_Composite+Member_DOB_Year</v>
      </c>
      <c r="F245" s="39"/>
      <c r="G245" s="25"/>
      <c r="H245" s="8" t="s">
        <v>7</v>
      </c>
      <c r="I245" s="6" t="s">
        <v>6</v>
      </c>
      <c r="J245" s="6" t="s">
        <v>492</v>
      </c>
      <c r="K245" s="6" t="s">
        <v>245</v>
      </c>
      <c r="L245" s="6">
        <v>19</v>
      </c>
    </row>
    <row r="246" spans="1:12" ht="24.75" customHeight="1" x14ac:dyDescent="0.7">
      <c r="A246" s="40" t="s">
        <v>353</v>
      </c>
      <c r="B246" s="40" t="s">
        <v>15</v>
      </c>
      <c r="C246" s="50" t="s">
        <v>121</v>
      </c>
      <c r="D246" s="51">
        <v>246</v>
      </c>
      <c r="E246" s="16" t="str">
        <f t="shared" si="9"/>
        <v>Member_Composite+Member_State_Cd</v>
      </c>
      <c r="F246" s="39"/>
      <c r="G246" s="25"/>
      <c r="H246" s="8" t="s">
        <v>7</v>
      </c>
      <c r="I246" s="6" t="s">
        <v>122</v>
      </c>
      <c r="J246" s="6" t="s">
        <v>273</v>
      </c>
      <c r="K246" s="6" t="s">
        <v>244</v>
      </c>
      <c r="L246" s="6">
        <v>2</v>
      </c>
    </row>
    <row r="247" spans="1:12" ht="24.75" customHeight="1" x14ac:dyDescent="0.7">
      <c r="A247" s="40" t="s">
        <v>353</v>
      </c>
      <c r="B247" s="40" t="s">
        <v>15</v>
      </c>
      <c r="C247" s="50" t="s">
        <v>126</v>
      </c>
      <c r="D247" s="51">
        <v>247</v>
      </c>
      <c r="E247" s="16" t="str">
        <f t="shared" si="9"/>
        <v>Member_Composite+Member_Zip_Cd</v>
      </c>
      <c r="F247" s="39"/>
      <c r="G247" s="25"/>
      <c r="H247" s="8" t="s">
        <v>5</v>
      </c>
      <c r="I247" s="6" t="s">
        <v>127</v>
      </c>
      <c r="J247" s="6" t="s">
        <v>276</v>
      </c>
      <c r="K247" s="6" t="s">
        <v>244</v>
      </c>
      <c r="L247" s="6">
        <v>11</v>
      </c>
    </row>
    <row r="248" spans="1:12" ht="24.75" customHeight="1" x14ac:dyDescent="0.7">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7">
      <c r="A249" s="40" t="s">
        <v>353</v>
      </c>
      <c r="B249" s="40" t="s">
        <v>15</v>
      </c>
      <c r="C249" s="6" t="s">
        <v>567</v>
      </c>
      <c r="D249" s="51">
        <v>249</v>
      </c>
      <c r="E249" s="16" t="str">
        <f t="shared" si="9"/>
        <v>Member_Composite+Member_HSR</v>
      </c>
      <c r="F249" s="39"/>
      <c r="G249" s="25"/>
      <c r="H249" s="8" t="s">
        <v>7</v>
      </c>
      <c r="I249" s="6"/>
      <c r="J249" s="6" t="s">
        <v>584</v>
      </c>
      <c r="K249" s="6" t="s">
        <v>245</v>
      </c>
      <c r="L249" s="6">
        <v>19</v>
      </c>
    </row>
    <row r="250" spans="1:12" ht="24.75" customHeight="1" x14ac:dyDescent="0.7">
      <c r="A250" s="40" t="s">
        <v>353</v>
      </c>
      <c r="B250" s="40" t="s">
        <v>15</v>
      </c>
      <c r="C250" s="6" t="s">
        <v>773</v>
      </c>
      <c r="D250" s="51">
        <v>250</v>
      </c>
      <c r="E250" s="16" t="str">
        <f t="shared" si="9"/>
        <v>Member_Composite+Member_URF</v>
      </c>
      <c r="F250" s="39"/>
      <c r="G250" s="25"/>
      <c r="H250" s="8" t="s">
        <v>7</v>
      </c>
      <c r="I250" s="6"/>
      <c r="J250" s="6" t="s">
        <v>583</v>
      </c>
      <c r="K250" s="6" t="s">
        <v>244</v>
      </c>
      <c r="L250" s="6">
        <v>8</v>
      </c>
    </row>
    <row r="251" spans="1:12" ht="83.5" customHeight="1" x14ac:dyDescent="0.7">
      <c r="A251" s="40" t="s">
        <v>353</v>
      </c>
      <c r="B251" s="40" t="s">
        <v>4</v>
      </c>
      <c r="C251" s="50" t="s">
        <v>107</v>
      </c>
      <c r="D251" s="51">
        <v>251</v>
      </c>
      <c r="E251" s="16" t="str">
        <f t="shared" si="8"/>
        <v>Member_Composite+Ethnicity_1_Cd</v>
      </c>
      <c r="F251" s="39"/>
      <c r="G251" s="25"/>
      <c r="H251" s="8" t="s">
        <v>7</v>
      </c>
      <c r="I251" s="6" t="s">
        <v>108</v>
      </c>
      <c r="J251" s="22" t="s">
        <v>277</v>
      </c>
      <c r="K251" s="6" t="s">
        <v>244</v>
      </c>
      <c r="L251" s="6">
        <v>6</v>
      </c>
    </row>
    <row r="252" spans="1:12" ht="24.75" customHeight="1" x14ac:dyDescent="0.7">
      <c r="A252" s="40" t="s">
        <v>353</v>
      </c>
      <c r="B252" s="40" t="s">
        <v>4</v>
      </c>
      <c r="C252" s="50" t="s">
        <v>109</v>
      </c>
      <c r="D252" s="51">
        <v>252</v>
      </c>
      <c r="E252" s="16" t="str">
        <f t="shared" si="8"/>
        <v>Member_Composite+Ethnicity_2_Cd</v>
      </c>
      <c r="F252" s="39"/>
      <c r="G252" s="25"/>
      <c r="H252" s="8" t="s">
        <v>7</v>
      </c>
      <c r="I252" s="6" t="s">
        <v>110</v>
      </c>
      <c r="J252" s="6" t="s">
        <v>111</v>
      </c>
      <c r="K252" s="6" t="s">
        <v>244</v>
      </c>
      <c r="L252" s="6">
        <v>6</v>
      </c>
    </row>
    <row r="253" spans="1:12" ht="24.75" customHeight="1" x14ac:dyDescent="0.7">
      <c r="A253" s="40" t="s">
        <v>353</v>
      </c>
      <c r="B253" s="40" t="s">
        <v>4</v>
      </c>
      <c r="C253" s="50" t="s">
        <v>112</v>
      </c>
      <c r="D253" s="51">
        <v>253</v>
      </c>
      <c r="E253" s="16" t="str">
        <f t="shared" si="8"/>
        <v>Member_Composite+Hispanic_Ind</v>
      </c>
      <c r="F253" s="39"/>
      <c r="G253" s="25"/>
      <c r="H253" s="8" t="s">
        <v>7</v>
      </c>
      <c r="I253" s="6" t="s">
        <v>113</v>
      </c>
      <c r="J253" s="6" t="s">
        <v>576</v>
      </c>
      <c r="K253" s="6" t="s">
        <v>244</v>
      </c>
      <c r="L253" s="6">
        <v>1</v>
      </c>
    </row>
    <row r="254" spans="1:12" ht="24.75" customHeight="1" x14ac:dyDescent="0.7">
      <c r="A254" s="40" t="s">
        <v>353</v>
      </c>
      <c r="B254" s="40" t="s">
        <v>4</v>
      </c>
      <c r="C254" s="50" t="s">
        <v>118</v>
      </c>
      <c r="D254" s="51">
        <v>254</v>
      </c>
      <c r="E254" s="16" t="str">
        <f t="shared" si="8"/>
        <v>Member_Composite+Member_Gender_Cd</v>
      </c>
      <c r="F254" s="39"/>
      <c r="G254" s="25"/>
      <c r="H254" s="8" t="s">
        <v>7</v>
      </c>
      <c r="I254" s="6" t="s">
        <v>119</v>
      </c>
      <c r="J254" s="6" t="s">
        <v>572</v>
      </c>
      <c r="K254" s="6" t="s">
        <v>244</v>
      </c>
      <c r="L254" s="6">
        <v>1</v>
      </c>
    </row>
    <row r="255" spans="1:12" ht="24.75" customHeight="1" x14ac:dyDescent="0.7">
      <c r="A255" s="40" t="s">
        <v>353</v>
      </c>
      <c r="B255" s="40" t="s">
        <v>4</v>
      </c>
      <c r="C255" s="50" t="s">
        <v>124</v>
      </c>
      <c r="D255" s="51">
        <v>255</v>
      </c>
      <c r="E255" s="16" t="str">
        <f t="shared" si="8"/>
        <v>Member_Composite+Member_Subscriber_Rlp_Cd</v>
      </c>
      <c r="F255" s="39"/>
      <c r="G255" s="25"/>
      <c r="H255" s="8" t="s">
        <v>7</v>
      </c>
      <c r="I255" s="6" t="s">
        <v>125</v>
      </c>
      <c r="J255" s="6" t="s">
        <v>278</v>
      </c>
      <c r="K255" s="6" t="s">
        <v>244</v>
      </c>
      <c r="L255" s="6">
        <v>2</v>
      </c>
    </row>
    <row r="256" spans="1:12" ht="24.75" customHeight="1" x14ac:dyDescent="0.7">
      <c r="A256" s="40" t="s">
        <v>353</v>
      </c>
      <c r="B256" s="40" t="s">
        <v>4</v>
      </c>
      <c r="C256" s="50" t="s">
        <v>129</v>
      </c>
      <c r="D256" s="51">
        <v>256</v>
      </c>
      <c r="E256" s="16" t="str">
        <f t="shared" si="8"/>
        <v>Member_Composite+Other_Ethnicity</v>
      </c>
      <c r="F256" s="39"/>
      <c r="G256" s="25"/>
      <c r="H256" s="8" t="s">
        <v>7</v>
      </c>
      <c r="I256" s="6" t="s">
        <v>130</v>
      </c>
      <c r="J256" s="6" t="s">
        <v>131</v>
      </c>
      <c r="K256" s="6" t="s">
        <v>244</v>
      </c>
      <c r="L256" s="6">
        <v>20</v>
      </c>
    </row>
    <row r="257" spans="1:12" ht="24.75" customHeight="1" x14ac:dyDescent="0.7">
      <c r="A257" s="40" t="s">
        <v>353</v>
      </c>
      <c r="B257" s="40" t="s">
        <v>4</v>
      </c>
      <c r="C257" s="50" t="s">
        <v>132</v>
      </c>
      <c r="D257" s="51">
        <v>257</v>
      </c>
      <c r="E257" s="16" t="str">
        <f t="shared" si="8"/>
        <v>Member_Composite+Other_Race</v>
      </c>
      <c r="F257" s="39"/>
      <c r="G257" s="25"/>
      <c r="H257" s="8" t="s">
        <v>7</v>
      </c>
      <c r="I257" s="6" t="s">
        <v>133</v>
      </c>
      <c r="J257" s="6" t="s">
        <v>279</v>
      </c>
      <c r="K257" s="6" t="s">
        <v>244</v>
      </c>
      <c r="L257" s="6">
        <v>15</v>
      </c>
    </row>
    <row r="258" spans="1:12" ht="116.5" customHeight="1" x14ac:dyDescent="0.7">
      <c r="A258" s="40" t="s">
        <v>353</v>
      </c>
      <c r="B258" s="40" t="s">
        <v>4</v>
      </c>
      <c r="C258" s="50" t="s">
        <v>135</v>
      </c>
      <c r="D258" s="51">
        <v>258</v>
      </c>
      <c r="E258" s="16" t="str">
        <f t="shared" si="8"/>
        <v>Member_Composite+Race_1_Cd</v>
      </c>
      <c r="F258" s="39"/>
      <c r="G258" s="25"/>
      <c r="H258" s="8" t="s">
        <v>7</v>
      </c>
      <c r="I258" s="6" t="s">
        <v>136</v>
      </c>
      <c r="J258" s="22" t="s">
        <v>280</v>
      </c>
      <c r="K258" s="6" t="s">
        <v>244</v>
      </c>
      <c r="L258" s="6">
        <v>6</v>
      </c>
    </row>
    <row r="259" spans="1:12" ht="24.75" customHeight="1" x14ac:dyDescent="0.7">
      <c r="A259" s="40" t="s">
        <v>353</v>
      </c>
      <c r="B259" s="40" t="s">
        <v>4</v>
      </c>
      <c r="C259" s="50" t="s">
        <v>137</v>
      </c>
      <c r="D259" s="51">
        <v>259</v>
      </c>
      <c r="E259" s="16" t="str">
        <f t="shared" si="8"/>
        <v>Member_Composite+Race_2_Cd</v>
      </c>
      <c r="F259" s="39"/>
      <c r="G259" s="25"/>
      <c r="H259" s="8" t="s">
        <v>7</v>
      </c>
      <c r="I259" s="6" t="s">
        <v>138</v>
      </c>
      <c r="J259" s="6" t="s">
        <v>139</v>
      </c>
      <c r="K259" s="6" t="s">
        <v>244</v>
      </c>
      <c r="L259" s="6">
        <v>6</v>
      </c>
    </row>
    <row r="260" spans="1:12" ht="51" customHeight="1" x14ac:dyDescent="0.7">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22" t="s">
        <v>550</v>
      </c>
      <c r="K260" s="6" t="s">
        <v>245</v>
      </c>
      <c r="L260" s="6">
        <v>19</v>
      </c>
    </row>
    <row r="261" spans="1:12" ht="52.5" customHeight="1" x14ac:dyDescent="0.7">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22" t="s">
        <v>551</v>
      </c>
      <c r="K261" s="6" t="s">
        <v>245</v>
      </c>
      <c r="L261" s="6">
        <v>19</v>
      </c>
    </row>
    <row r="262" spans="1:12" ht="24.75" customHeight="1" x14ac:dyDescent="0.7">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7">
      <c r="A263" s="40" t="s">
        <v>210</v>
      </c>
      <c r="B263" s="40" t="s">
        <v>11</v>
      </c>
      <c r="C263" s="50" t="s">
        <v>19</v>
      </c>
      <c r="D263" s="51">
        <v>263</v>
      </c>
      <c r="E263" s="16" t="str">
        <f t="shared" si="10"/>
        <v>Pharmacy_Claims_Header+Claim_ID</v>
      </c>
      <c r="F263" s="39" t="str">
        <f t="array" ref="F263">IF(AND($G$263:$G$302=""),"","X")</f>
        <v/>
      </c>
      <c r="G263" s="25"/>
      <c r="H263" s="8" t="s">
        <v>7</v>
      </c>
      <c r="I263" s="6" t="s">
        <v>6</v>
      </c>
      <c r="J263" s="6" t="s">
        <v>494</v>
      </c>
      <c r="K263" s="6" t="s">
        <v>245</v>
      </c>
      <c r="L263" s="6">
        <v>19</v>
      </c>
    </row>
    <row r="264" spans="1:12" ht="58" customHeight="1" x14ac:dyDescent="0.7">
      <c r="A264" s="40" t="s">
        <v>210</v>
      </c>
      <c r="B264" s="40" t="s">
        <v>11</v>
      </c>
      <c r="C264" s="50" t="s">
        <v>72</v>
      </c>
      <c r="D264" s="51">
        <v>264</v>
      </c>
      <c r="E264" s="16" t="str">
        <f t="shared" si="10"/>
        <v>Pharmacy_Claims_Header+Member_Composite_ID</v>
      </c>
      <c r="F264" s="39" t="str">
        <f t="array" ref="F264">IF(AND($G$263:$G$302=""),"","X")</f>
        <v/>
      </c>
      <c r="G264" s="25"/>
      <c r="H264" s="8" t="s">
        <v>7</v>
      </c>
      <c r="I264" s="6" t="s">
        <v>6</v>
      </c>
      <c r="J264" s="22" t="s">
        <v>550</v>
      </c>
      <c r="K264" s="6" t="s">
        <v>245</v>
      </c>
      <c r="L264" s="6">
        <v>19</v>
      </c>
    </row>
    <row r="265" spans="1:12" ht="51.65" customHeight="1" x14ac:dyDescent="0.7">
      <c r="A265" s="40" t="s">
        <v>210</v>
      </c>
      <c r="B265" s="40" t="s">
        <v>11</v>
      </c>
      <c r="C265" s="50" t="s">
        <v>74</v>
      </c>
      <c r="D265" s="51">
        <v>265</v>
      </c>
      <c r="E265" s="16" t="str">
        <f t="shared" si="10"/>
        <v>Pharmacy_Claims_Header+Member_ID</v>
      </c>
      <c r="F265" s="39" t="str">
        <f t="array" ref="F265">IF(AND($G$263:$G$302=""),"","X")</f>
        <v/>
      </c>
      <c r="G265" s="25"/>
      <c r="H265" s="8" t="s">
        <v>7</v>
      </c>
      <c r="I265" s="6" t="s">
        <v>164</v>
      </c>
      <c r="J265" s="22" t="s">
        <v>551</v>
      </c>
      <c r="K265" s="6" t="s">
        <v>245</v>
      </c>
      <c r="L265" s="6">
        <v>19</v>
      </c>
    </row>
    <row r="266" spans="1:12" ht="24.75" customHeight="1" x14ac:dyDescent="0.7">
      <c r="A266" s="40" t="s">
        <v>210</v>
      </c>
      <c r="B266" s="40" t="s">
        <v>11</v>
      </c>
      <c r="C266" s="50" t="s">
        <v>733</v>
      </c>
      <c r="D266" s="51">
        <v>266</v>
      </c>
      <c r="E266" s="16" t="str">
        <f>A266&amp;"+"&amp;C266</f>
        <v>Pharmacy_Claims_Header+Prescribing_Provider_ID</v>
      </c>
      <c r="F266" s="39" t="str">
        <f t="array" ref="F266">IF(AND($G$263:$G$302=""),"","X")</f>
        <v/>
      </c>
      <c r="G266" s="25"/>
      <c r="H266" s="8" t="s">
        <v>7</v>
      </c>
      <c r="I266" s="6"/>
      <c r="J266" s="6" t="s">
        <v>761</v>
      </c>
      <c r="K266" s="6" t="s">
        <v>245</v>
      </c>
      <c r="L266" s="6">
        <v>19</v>
      </c>
    </row>
    <row r="267" spans="1:12" ht="24.75" customHeight="1" x14ac:dyDescent="0.7">
      <c r="A267" s="40" t="s">
        <v>210</v>
      </c>
      <c r="B267" s="40" t="s">
        <v>16</v>
      </c>
      <c r="C267" s="50" t="s">
        <v>667</v>
      </c>
      <c r="D267" s="51">
        <v>267</v>
      </c>
      <c r="E267" s="16" t="str">
        <f t="shared" si="10"/>
        <v>Pharmacy_Claims_Header+Rx_Fill_Date_First</v>
      </c>
      <c r="F267" s="39"/>
      <c r="G267" s="25"/>
      <c r="H267" s="8" t="s">
        <v>5</v>
      </c>
      <c r="I267" s="6"/>
      <c r="J267" s="6" t="s">
        <v>495</v>
      </c>
      <c r="K267" s="6" t="s">
        <v>16</v>
      </c>
      <c r="L267" s="6">
        <v>10</v>
      </c>
    </row>
    <row r="268" spans="1:12" ht="24.75" customHeight="1" x14ac:dyDescent="0.7">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7">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7">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7">
      <c r="A271" s="40" t="s">
        <v>210</v>
      </c>
      <c r="B271" s="40" t="s">
        <v>16</v>
      </c>
      <c r="C271" s="50" t="s">
        <v>671</v>
      </c>
      <c r="D271" s="51">
        <v>271</v>
      </c>
      <c r="E271" s="16" t="str">
        <f t="shared" si="10"/>
        <v>Pharmacy_Claims_Header+Rx_Fill_Date_Latest</v>
      </c>
      <c r="F271" s="39"/>
      <c r="G271" s="25"/>
      <c r="H271" s="8" t="s">
        <v>5</v>
      </c>
      <c r="I271" s="6"/>
      <c r="J271" s="6" t="s">
        <v>498</v>
      </c>
      <c r="K271" s="6" t="s">
        <v>16</v>
      </c>
      <c r="L271" s="6">
        <v>10</v>
      </c>
    </row>
    <row r="272" spans="1:12" ht="24.75" customHeight="1" x14ac:dyDescent="0.7">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7">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7">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7">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7">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7">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7">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7">
      <c r="A279" s="40" t="s">
        <v>210</v>
      </c>
      <c r="B279" s="40" t="s">
        <v>34</v>
      </c>
      <c r="C279" s="50" t="s">
        <v>35</v>
      </c>
      <c r="D279" s="51">
        <v>279</v>
      </c>
      <c r="E279" s="16" t="str">
        <f t="shared" si="10"/>
        <v>Pharmacy_Claims_Header+Allowed_Amt</v>
      </c>
      <c r="F279" s="39"/>
      <c r="G279" s="25"/>
      <c r="H279" s="8" t="s">
        <v>7</v>
      </c>
      <c r="I279" s="6" t="s">
        <v>371</v>
      </c>
      <c r="J279" s="6" t="s">
        <v>389</v>
      </c>
      <c r="K279" s="6" t="s">
        <v>246</v>
      </c>
      <c r="L279" s="6">
        <v>22</v>
      </c>
    </row>
    <row r="280" spans="1:66" ht="59.15" customHeight="1" x14ac:dyDescent="0.7">
      <c r="A280" s="40" t="s">
        <v>210</v>
      </c>
      <c r="B280" s="40" t="s">
        <v>34</v>
      </c>
      <c r="C280" s="50" t="s">
        <v>41</v>
      </c>
      <c r="D280" s="51">
        <v>280</v>
      </c>
      <c r="E280" s="16" t="str">
        <f t="shared" si="10"/>
        <v>Pharmacy_Claims_Header+Charge_Amt</v>
      </c>
      <c r="F280" s="39"/>
      <c r="G280" s="25"/>
      <c r="H280" s="8" t="s">
        <v>7</v>
      </c>
      <c r="I280" s="6" t="s">
        <v>158</v>
      </c>
      <c r="J280" s="22" t="s">
        <v>763</v>
      </c>
      <c r="K280" s="6" t="s">
        <v>246</v>
      </c>
      <c r="L280" s="6">
        <v>18</v>
      </c>
    </row>
    <row r="281" spans="1:66" s="27" customFormat="1" ht="24.75" customHeight="1" x14ac:dyDescent="0.7">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7">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7">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7">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7">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55" customHeight="1" x14ac:dyDescent="0.7">
      <c r="A287" s="40" t="s">
        <v>210</v>
      </c>
      <c r="B287" s="40" t="s">
        <v>34</v>
      </c>
      <c r="C287" s="50" t="s">
        <v>727</v>
      </c>
      <c r="D287" s="51">
        <v>287</v>
      </c>
      <c r="E287" s="16" t="str">
        <f t="shared" si="10"/>
        <v>Pharmacy_Claims_Header+COB_TPL_Amt</v>
      </c>
      <c r="F287" s="39"/>
      <c r="G287" s="25"/>
      <c r="H287" s="8" t="s">
        <v>564</v>
      </c>
      <c r="I287" s="6" t="s">
        <v>728</v>
      </c>
      <c r="J287" s="22" t="s">
        <v>698</v>
      </c>
      <c r="K287" s="6" t="s">
        <v>246</v>
      </c>
      <c r="L287" s="6">
        <v>18</v>
      </c>
    </row>
    <row r="288" spans="1:66" ht="66" customHeight="1" x14ac:dyDescent="0.7">
      <c r="A288" s="40" t="s">
        <v>210</v>
      </c>
      <c r="B288" s="40" t="s">
        <v>34</v>
      </c>
      <c r="C288" s="50" t="s">
        <v>729</v>
      </c>
      <c r="D288" s="51">
        <v>288</v>
      </c>
      <c r="E288" s="16" t="str">
        <f t="shared" si="10"/>
        <v>Pharmacy_Claims_Header+Total_POS_Rebate_Amt</v>
      </c>
      <c r="F288" s="39"/>
      <c r="G288" s="25"/>
      <c r="H288" s="8" t="s">
        <v>564</v>
      </c>
      <c r="I288" s="6" t="s">
        <v>730</v>
      </c>
      <c r="J288" s="22" t="s">
        <v>735</v>
      </c>
      <c r="K288" s="6" t="s">
        <v>246</v>
      </c>
      <c r="L288" s="6">
        <v>18</v>
      </c>
    </row>
    <row r="289" spans="1:12" ht="48" customHeight="1" x14ac:dyDescent="0.7">
      <c r="A289" s="40" t="s">
        <v>210</v>
      </c>
      <c r="B289" s="40" t="s">
        <v>34</v>
      </c>
      <c r="C289" s="50" t="s">
        <v>731</v>
      </c>
      <c r="D289" s="51">
        <v>289</v>
      </c>
      <c r="E289" s="16" t="str">
        <f t="shared" si="10"/>
        <v>Pharmacy_Claims_Header+Member_POS_Rebate_Amt</v>
      </c>
      <c r="F289" s="39"/>
      <c r="G289" s="25"/>
      <c r="H289" s="8" t="s">
        <v>564</v>
      </c>
      <c r="I289" s="6" t="s">
        <v>732</v>
      </c>
      <c r="J289" s="22" t="s">
        <v>736</v>
      </c>
      <c r="K289" s="6" t="s">
        <v>246</v>
      </c>
      <c r="L289" s="6">
        <v>18</v>
      </c>
    </row>
    <row r="290" spans="1:12" ht="24.75" customHeight="1" x14ac:dyDescent="0.7">
      <c r="A290" s="40" t="s">
        <v>210</v>
      </c>
      <c r="B290" s="40" t="s">
        <v>4</v>
      </c>
      <c r="C290" s="50" t="s">
        <v>43</v>
      </c>
      <c r="D290" s="51">
        <v>290</v>
      </c>
      <c r="E290" s="16" t="str">
        <f t="shared" si="10"/>
        <v>Pharmacy_Claims_Header+Claim_Status_Cd</v>
      </c>
      <c r="F290" s="39"/>
      <c r="G290" s="25"/>
      <c r="H290" s="8" t="s">
        <v>7</v>
      </c>
      <c r="I290" s="6" t="s">
        <v>159</v>
      </c>
      <c r="J290" s="6" t="s">
        <v>396</v>
      </c>
      <c r="K290" s="6" t="s">
        <v>255</v>
      </c>
      <c r="L290" s="6">
        <v>2</v>
      </c>
    </row>
    <row r="291" spans="1:12" ht="24.75" customHeight="1" x14ac:dyDescent="0.7">
      <c r="A291" s="40" t="s">
        <v>210</v>
      </c>
      <c r="B291" s="40" t="s">
        <v>4</v>
      </c>
      <c r="C291" s="50" t="s">
        <v>45</v>
      </c>
      <c r="D291" s="51">
        <v>291</v>
      </c>
      <c r="E291" s="16" t="str">
        <f t="shared" si="10"/>
        <v>Pharmacy_Claims_Header+Claim_Type_Cd</v>
      </c>
      <c r="F291" s="39"/>
      <c r="G291" s="25"/>
      <c r="H291" s="8" t="s">
        <v>7</v>
      </c>
      <c r="I291" s="6" t="s">
        <v>6</v>
      </c>
      <c r="J291" s="6" t="s">
        <v>397</v>
      </c>
      <c r="K291" s="6" t="s">
        <v>255</v>
      </c>
      <c r="L291" s="6">
        <v>1</v>
      </c>
    </row>
    <row r="292" spans="1:12" ht="24.75" customHeight="1" x14ac:dyDescent="0.7">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7">
      <c r="A293" s="40" t="s">
        <v>210</v>
      </c>
      <c r="B293" s="40" t="s">
        <v>4</v>
      </c>
      <c r="C293" s="50" t="s">
        <v>64</v>
      </c>
      <c r="D293" s="51">
        <v>293</v>
      </c>
      <c r="E293" s="16" t="str">
        <f t="shared" ref="E293:E324" si="11">A293&amp;"+"&amp;C293</f>
        <v>Pharmacy_Claims_Header+Insurance_Product_Type_Cd</v>
      </c>
      <c r="F293" s="39"/>
      <c r="G293" s="25"/>
      <c r="H293" s="8" t="s">
        <v>7</v>
      </c>
      <c r="I293" s="6" t="s">
        <v>241</v>
      </c>
      <c r="J293" s="6" t="s">
        <v>405</v>
      </c>
      <c r="K293" s="6" t="s">
        <v>244</v>
      </c>
      <c r="L293" s="6">
        <v>2</v>
      </c>
    </row>
    <row r="294" spans="1:12" ht="24.75" customHeight="1" x14ac:dyDescent="0.7">
      <c r="A294" s="40" t="s">
        <v>210</v>
      </c>
      <c r="B294" s="40" t="s">
        <v>4</v>
      </c>
      <c r="C294" s="50" t="s">
        <v>66</v>
      </c>
      <c r="D294" s="51">
        <v>294</v>
      </c>
      <c r="E294" s="16" t="str">
        <f t="shared" si="11"/>
        <v>Pharmacy_Claims_Header+Insurance_Product_Type_Desc</v>
      </c>
      <c r="F294" s="39" t="str">
        <f t="array" ref="F294">IF(AND(G293=""),"","X")</f>
        <v/>
      </c>
      <c r="G294" s="25"/>
      <c r="H294" s="8" t="s">
        <v>7</v>
      </c>
      <c r="I294" s="6"/>
      <c r="J294" s="6" t="s">
        <v>406</v>
      </c>
      <c r="K294" s="6" t="s">
        <v>244</v>
      </c>
      <c r="L294" s="6">
        <v>75</v>
      </c>
    </row>
    <row r="295" spans="1:12" ht="24.75" customHeight="1" x14ac:dyDescent="0.7">
      <c r="A295" s="40" t="s">
        <v>210</v>
      </c>
      <c r="B295" s="40" t="s">
        <v>4</v>
      </c>
      <c r="C295" s="50" t="s">
        <v>69</v>
      </c>
      <c r="D295" s="51">
        <v>295</v>
      </c>
      <c r="E295" s="16" t="str">
        <f t="shared" si="11"/>
        <v>Pharmacy_Claims_Header+Line_of_Business_Cd</v>
      </c>
      <c r="F295" s="39"/>
      <c r="G295" s="25"/>
      <c r="H295" s="8" t="s">
        <v>7</v>
      </c>
      <c r="I295" s="6" t="s">
        <v>6</v>
      </c>
      <c r="J295" s="6" t="s">
        <v>409</v>
      </c>
      <c r="K295" s="6" t="s">
        <v>255</v>
      </c>
      <c r="L295" s="6">
        <v>3</v>
      </c>
    </row>
    <row r="296" spans="1:12" ht="24.75" customHeight="1" x14ac:dyDescent="0.7">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7">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7">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7">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7">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7">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7">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7">
      <c r="A303" s="40" t="s">
        <v>211</v>
      </c>
      <c r="B303" s="40" t="s">
        <v>11</v>
      </c>
      <c r="C303" s="50" t="s">
        <v>19</v>
      </c>
      <c r="D303" s="51">
        <v>303</v>
      </c>
      <c r="E303" s="16" t="str">
        <f t="shared" si="11"/>
        <v>Pharmacy_Claims_Line+Claim_ID</v>
      </c>
      <c r="F303" s="39" t="str">
        <f t="array" ref="F303">IF(AND($G$303:$G$337=""),"","X")</f>
        <v/>
      </c>
      <c r="G303" s="25"/>
      <c r="H303" s="8" t="s">
        <v>7</v>
      </c>
      <c r="I303" s="6" t="s">
        <v>6</v>
      </c>
      <c r="J303" s="6" t="s">
        <v>494</v>
      </c>
      <c r="K303" s="6" t="s">
        <v>245</v>
      </c>
      <c r="L303" s="6">
        <v>19</v>
      </c>
    </row>
    <row r="304" spans="1:12" ht="49.5" customHeight="1" x14ac:dyDescent="0.7">
      <c r="A304" s="40" t="s">
        <v>211</v>
      </c>
      <c r="B304" s="40" t="s">
        <v>11</v>
      </c>
      <c r="C304" s="50" t="s">
        <v>72</v>
      </c>
      <c r="D304" s="51">
        <v>304</v>
      </c>
      <c r="E304" s="16" t="str">
        <f t="shared" si="11"/>
        <v>Pharmacy_Claims_Line+Member_Composite_ID</v>
      </c>
      <c r="F304" s="39" t="str">
        <f t="array" ref="F304">IF(AND($G$303:$G$337=""),"","X")</f>
        <v/>
      </c>
      <c r="G304" s="25"/>
      <c r="H304" s="8" t="s">
        <v>7</v>
      </c>
      <c r="I304" s="6" t="s">
        <v>6</v>
      </c>
      <c r="J304" s="22" t="s">
        <v>550</v>
      </c>
      <c r="K304" s="6" t="s">
        <v>245</v>
      </c>
      <c r="L304" s="6">
        <v>19</v>
      </c>
    </row>
    <row r="305" spans="1:66" s="27" customFormat="1" ht="50.15" customHeight="1" x14ac:dyDescent="0.7">
      <c r="A305" s="40" t="s">
        <v>211</v>
      </c>
      <c r="B305" s="40" t="s">
        <v>11</v>
      </c>
      <c r="C305" s="50" t="s">
        <v>74</v>
      </c>
      <c r="D305" s="51">
        <v>305</v>
      </c>
      <c r="E305" s="16" t="str">
        <f t="shared" si="11"/>
        <v>Pharmacy_Claims_Line+Member_ID</v>
      </c>
      <c r="F305" s="39" t="str">
        <f t="array" ref="F305">IF(AND($G$303:$G$337=""),"","X")</f>
        <v/>
      </c>
      <c r="G305" s="25"/>
      <c r="H305" s="8" t="s">
        <v>7</v>
      </c>
      <c r="I305" s="6" t="s">
        <v>164</v>
      </c>
      <c r="J305" s="22"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211</v>
      </c>
      <c r="B306" s="40" t="s">
        <v>11</v>
      </c>
      <c r="C306" s="50" t="s">
        <v>733</v>
      </c>
      <c r="D306" s="51">
        <v>306</v>
      </c>
      <c r="E306" s="16" t="str">
        <f>A306&amp;"+"&amp;C306</f>
        <v>Pharmacy_Claims_Line+Prescribing_Provider_ID</v>
      </c>
      <c r="F306" s="39" t="str">
        <f t="array" ref="F306">IF(AND($G$303:$G$337=""),"","X")</f>
        <v/>
      </c>
      <c r="G306" s="25"/>
      <c r="H306" s="8" t="s">
        <v>7</v>
      </c>
      <c r="I306" s="6"/>
      <c r="J306" s="6" t="s">
        <v>761</v>
      </c>
      <c r="K306" s="6" t="s">
        <v>245</v>
      </c>
      <c r="L306" s="6">
        <v>19</v>
      </c>
    </row>
    <row r="307" spans="1:66" ht="24.75" customHeight="1" x14ac:dyDescent="0.7">
      <c r="A307" s="40" t="s">
        <v>211</v>
      </c>
      <c r="B307" s="40" t="s">
        <v>16</v>
      </c>
      <c r="C307" s="50" t="s">
        <v>355</v>
      </c>
      <c r="D307" s="51">
        <v>307</v>
      </c>
      <c r="E307" s="16" t="str">
        <f t="shared" si="11"/>
        <v>Pharmacy_Claims_Line+Fill_Dt</v>
      </c>
      <c r="F307" s="39"/>
      <c r="G307" s="25"/>
      <c r="H307" s="8" t="s">
        <v>5</v>
      </c>
      <c r="I307" s="6" t="s">
        <v>162</v>
      </c>
      <c r="J307" s="6" t="s">
        <v>507</v>
      </c>
      <c r="K307" s="6" t="s">
        <v>16</v>
      </c>
      <c r="L307" s="6">
        <v>10</v>
      </c>
    </row>
    <row r="308" spans="1:66" ht="24.75" customHeight="1" x14ac:dyDescent="0.7">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7">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7">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47.5" customHeight="1" x14ac:dyDescent="0.7">
      <c r="A311" s="40" t="s">
        <v>211</v>
      </c>
      <c r="B311" s="40" t="s">
        <v>34</v>
      </c>
      <c r="C311" s="50" t="s">
        <v>41</v>
      </c>
      <c r="D311" s="51">
        <v>311</v>
      </c>
      <c r="E311" s="16" t="str">
        <f t="shared" si="11"/>
        <v>Pharmacy_Claims_Line+Charge_Amt</v>
      </c>
      <c r="F311" s="39"/>
      <c r="G311" s="25"/>
      <c r="H311" s="8" t="s">
        <v>7</v>
      </c>
      <c r="I311" s="6" t="s">
        <v>158</v>
      </c>
      <c r="J311" s="22" t="s">
        <v>763</v>
      </c>
      <c r="K311" s="6" t="s">
        <v>246</v>
      </c>
      <c r="L311" s="6">
        <v>18</v>
      </c>
    </row>
    <row r="312" spans="1:66" ht="24.75" customHeight="1" x14ac:dyDescent="0.7">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7">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50.15" customHeight="1" x14ac:dyDescent="0.7">
      <c r="A314" s="40" t="s">
        <v>211</v>
      </c>
      <c r="B314" s="40" t="s">
        <v>34</v>
      </c>
      <c r="C314" s="50" t="s">
        <v>51</v>
      </c>
      <c r="D314" s="51">
        <v>314</v>
      </c>
      <c r="E314" s="16" t="str">
        <f t="shared" si="11"/>
        <v>Pharmacy_Claims_Line+Deductible_Amt</v>
      </c>
      <c r="F314" s="39"/>
      <c r="G314" s="25"/>
      <c r="H314" s="8" t="s">
        <v>564</v>
      </c>
      <c r="I314" s="6" t="s">
        <v>163</v>
      </c>
      <c r="J314" s="22" t="s">
        <v>390</v>
      </c>
      <c r="K314" s="6" t="s">
        <v>246</v>
      </c>
      <c r="L314" s="6">
        <v>18</v>
      </c>
    </row>
    <row r="315" spans="1:66" ht="24.75" customHeight="1" x14ac:dyDescent="0.7">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7">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7">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7">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54.65" customHeight="1" x14ac:dyDescent="0.7">
      <c r="A319" s="40" t="s">
        <v>211</v>
      </c>
      <c r="B319" s="40" t="s">
        <v>34</v>
      </c>
      <c r="C319" s="50" t="s">
        <v>727</v>
      </c>
      <c r="D319" s="51">
        <v>319</v>
      </c>
      <c r="E319" s="16" t="str">
        <f t="shared" si="11"/>
        <v>Pharmacy_Claims_Line+COB_TPL_Amt</v>
      </c>
      <c r="F319" s="39"/>
      <c r="G319" s="25"/>
      <c r="H319" s="8" t="s">
        <v>564</v>
      </c>
      <c r="I319" s="6" t="s">
        <v>728</v>
      </c>
      <c r="J319" s="22" t="s">
        <v>698</v>
      </c>
      <c r="K319" s="6" t="s">
        <v>246</v>
      </c>
      <c r="L319" s="6">
        <v>18</v>
      </c>
    </row>
    <row r="320" spans="1:66" ht="49.5" customHeight="1" x14ac:dyDescent="0.7">
      <c r="A320" s="40" t="s">
        <v>211</v>
      </c>
      <c r="B320" s="40" t="s">
        <v>34</v>
      </c>
      <c r="C320" s="50" t="s">
        <v>729</v>
      </c>
      <c r="D320" s="51">
        <v>320</v>
      </c>
      <c r="E320" s="16" t="str">
        <f t="shared" si="11"/>
        <v>Pharmacy_Claims_Line+Total_POS_Rebate_Amt</v>
      </c>
      <c r="F320" s="39"/>
      <c r="G320" s="25"/>
      <c r="H320" s="8" t="s">
        <v>564</v>
      </c>
      <c r="I320" s="6" t="s">
        <v>730</v>
      </c>
      <c r="J320" s="22" t="s">
        <v>735</v>
      </c>
      <c r="K320" s="6" t="s">
        <v>246</v>
      </c>
      <c r="L320" s="6">
        <v>18</v>
      </c>
    </row>
    <row r="321" spans="1:12" ht="53.15" customHeight="1" x14ac:dyDescent="0.7">
      <c r="A321" s="40" t="s">
        <v>211</v>
      </c>
      <c r="B321" s="40" t="s">
        <v>34</v>
      </c>
      <c r="C321" s="50" t="s">
        <v>731</v>
      </c>
      <c r="D321" s="51">
        <v>321</v>
      </c>
      <c r="E321" s="16" t="str">
        <f t="shared" si="11"/>
        <v>Pharmacy_Claims_Line+Member_POS_Rebate_Amt</v>
      </c>
      <c r="F321" s="39"/>
      <c r="G321" s="25"/>
      <c r="H321" s="8" t="s">
        <v>564</v>
      </c>
      <c r="I321" s="6" t="s">
        <v>732</v>
      </c>
      <c r="J321" s="22" t="s">
        <v>736</v>
      </c>
      <c r="K321" s="6" t="s">
        <v>246</v>
      </c>
      <c r="L321" s="6">
        <v>18</v>
      </c>
    </row>
    <row r="322" spans="1:12" ht="24.75" customHeight="1" x14ac:dyDescent="0.7">
      <c r="A322" s="40" t="s">
        <v>211</v>
      </c>
      <c r="B322" s="40" t="s">
        <v>95</v>
      </c>
      <c r="C322" s="6" t="s">
        <v>179</v>
      </c>
      <c r="D322" s="51">
        <v>322</v>
      </c>
      <c r="E322" s="16" t="str">
        <f t="shared" si="11"/>
        <v>Pharmacy_Claims_Line+Drug_Nm</v>
      </c>
      <c r="F322" s="39"/>
      <c r="G322" s="25"/>
      <c r="H322" s="8" t="s">
        <v>7</v>
      </c>
      <c r="I322" s="6" t="s">
        <v>180</v>
      </c>
      <c r="J322" s="6" t="s">
        <v>181</v>
      </c>
      <c r="K322" s="6" t="s">
        <v>244</v>
      </c>
      <c r="L322" s="6">
        <v>80</v>
      </c>
    </row>
    <row r="323" spans="1:12" ht="24.75" customHeight="1" x14ac:dyDescent="0.7">
      <c r="A323" s="40" t="s">
        <v>211</v>
      </c>
      <c r="B323" s="40" t="s">
        <v>95</v>
      </c>
      <c r="C323" s="6" t="s">
        <v>96</v>
      </c>
      <c r="D323" s="51">
        <v>323</v>
      </c>
      <c r="E323" s="16" t="str">
        <f t="shared" si="11"/>
        <v>Pharmacy_Claims_Line+NDC_Cd</v>
      </c>
      <c r="F323" s="39"/>
      <c r="G323" s="25"/>
      <c r="H323" s="8" t="s">
        <v>7</v>
      </c>
      <c r="I323" s="6" t="s">
        <v>185</v>
      </c>
      <c r="J323" s="6" t="s">
        <v>288</v>
      </c>
      <c r="K323" s="6" t="s">
        <v>255</v>
      </c>
      <c r="L323" s="6">
        <v>11</v>
      </c>
    </row>
    <row r="324" spans="1:12" ht="49.5" customHeight="1" x14ac:dyDescent="0.7">
      <c r="A324" s="40" t="s">
        <v>211</v>
      </c>
      <c r="B324" s="40" t="s">
        <v>95</v>
      </c>
      <c r="C324" s="50" t="s">
        <v>744</v>
      </c>
      <c r="D324" s="51">
        <v>324</v>
      </c>
      <c r="E324" s="16" t="str">
        <f t="shared" si="11"/>
        <v>Pharmacy_Claims_Line+Compound_Drug_Name</v>
      </c>
      <c r="F324" s="39"/>
      <c r="G324" s="25"/>
      <c r="H324" s="8" t="s">
        <v>7</v>
      </c>
      <c r="I324" s="6" t="s">
        <v>745</v>
      </c>
      <c r="J324" s="22" t="s">
        <v>749</v>
      </c>
      <c r="K324" s="6" t="s">
        <v>244</v>
      </c>
      <c r="L324" s="6">
        <v>80</v>
      </c>
    </row>
    <row r="325" spans="1:12" ht="24.75" customHeight="1" x14ac:dyDescent="0.7">
      <c r="A325" s="40" t="s">
        <v>211</v>
      </c>
      <c r="B325" s="40" t="s">
        <v>4</v>
      </c>
      <c r="C325" s="6" t="s">
        <v>171</v>
      </c>
      <c r="D325" s="51">
        <v>325</v>
      </c>
      <c r="E325" s="16" t="str">
        <f t="shared" ref="E325:E355" si="12">A325&amp;"+"&amp;C325</f>
        <v>Pharmacy_Claims_Line+Compound_Drug_Ind</v>
      </c>
      <c r="F325" s="39"/>
      <c r="G325" s="25"/>
      <c r="H325" s="8" t="s">
        <v>7</v>
      </c>
      <c r="I325" s="6" t="s">
        <v>172</v>
      </c>
      <c r="J325" s="6" t="s">
        <v>569</v>
      </c>
      <c r="K325" s="6" t="s">
        <v>244</v>
      </c>
      <c r="L325" s="6">
        <v>1</v>
      </c>
    </row>
    <row r="326" spans="1:12" ht="24.75" customHeight="1" x14ac:dyDescent="0.7">
      <c r="A326" s="40" t="s">
        <v>211</v>
      </c>
      <c r="B326" s="40" t="s">
        <v>4</v>
      </c>
      <c r="C326" s="6" t="s">
        <v>173</v>
      </c>
      <c r="D326" s="51">
        <v>326</v>
      </c>
      <c r="E326" s="16" t="str">
        <f t="shared" si="12"/>
        <v>Pharmacy_Claims_Line+Days_Supply</v>
      </c>
      <c r="F326" s="39"/>
      <c r="G326" s="25"/>
      <c r="H326" s="8" t="s">
        <v>7</v>
      </c>
      <c r="I326" s="6" t="s">
        <v>174</v>
      </c>
      <c r="J326" s="6" t="s">
        <v>287</v>
      </c>
      <c r="K326" s="6" t="s">
        <v>245</v>
      </c>
      <c r="L326" s="6">
        <v>19</v>
      </c>
    </row>
    <row r="327" spans="1:12" ht="24.75" customHeight="1" x14ac:dyDescent="0.7">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7">
      <c r="A328" s="40" t="s">
        <v>211</v>
      </c>
      <c r="B328" s="40" t="s">
        <v>4</v>
      </c>
      <c r="C328" s="6" t="s">
        <v>675</v>
      </c>
      <c r="D328" s="51">
        <v>328</v>
      </c>
      <c r="E328" s="16" t="str">
        <f t="shared" si="12"/>
        <v>Pharmacy_Claims_Line+Generic_Drug_Ind</v>
      </c>
      <c r="F328" s="39"/>
      <c r="G328" s="25"/>
      <c r="H328" s="8" t="s">
        <v>7</v>
      </c>
      <c r="I328" s="6" t="s">
        <v>182</v>
      </c>
      <c r="J328" s="6" t="s">
        <v>573</v>
      </c>
      <c r="K328" s="6" t="s">
        <v>255</v>
      </c>
      <c r="L328" s="6">
        <v>1</v>
      </c>
    </row>
    <row r="329" spans="1:12" ht="49.5" customHeight="1" x14ac:dyDescent="0.7">
      <c r="A329" s="40" t="s">
        <v>211</v>
      </c>
      <c r="B329" s="40" t="s">
        <v>4</v>
      </c>
      <c r="C329" s="6" t="s">
        <v>93</v>
      </c>
      <c r="D329" s="51">
        <v>329</v>
      </c>
      <c r="E329" s="16" t="str">
        <f t="shared" si="12"/>
        <v>Pharmacy_Claims_Line+Line_No</v>
      </c>
      <c r="F329" s="39" t="str">
        <f t="array" ref="F329">IF(AND($G$303:$G$337=""),"","X")</f>
        <v/>
      </c>
      <c r="G329" s="25"/>
      <c r="H329" s="8" t="s">
        <v>7</v>
      </c>
      <c r="I329" s="6" t="s">
        <v>6</v>
      </c>
      <c r="J329" s="22" t="s">
        <v>270</v>
      </c>
      <c r="K329" s="6" t="s">
        <v>245</v>
      </c>
      <c r="L329" s="6">
        <v>19</v>
      </c>
    </row>
    <row r="330" spans="1:12" ht="24.75" customHeight="1" x14ac:dyDescent="0.7">
      <c r="A330" s="40" t="s">
        <v>211</v>
      </c>
      <c r="B330" s="40" t="s">
        <v>4</v>
      </c>
      <c r="C330" s="6" t="s">
        <v>43</v>
      </c>
      <c r="D330" s="51">
        <v>330</v>
      </c>
      <c r="E330" s="16" t="str">
        <f t="shared" si="12"/>
        <v>Pharmacy_Claims_Line+Claim_Status_Cd</v>
      </c>
      <c r="F330" s="39"/>
      <c r="G330" s="25"/>
      <c r="H330" s="8" t="s">
        <v>7</v>
      </c>
      <c r="I330" s="6" t="s">
        <v>159</v>
      </c>
      <c r="J330" s="6" t="s">
        <v>396</v>
      </c>
      <c r="K330" s="6" t="s">
        <v>244</v>
      </c>
      <c r="L330" s="6">
        <v>2</v>
      </c>
    </row>
    <row r="331" spans="1:12" ht="24.75" customHeight="1" x14ac:dyDescent="0.7">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7">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7">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115.5" customHeight="1" x14ac:dyDescent="0.7">
      <c r="A334" s="40" t="s">
        <v>211</v>
      </c>
      <c r="B334" s="40" t="s">
        <v>4</v>
      </c>
      <c r="C334" s="50" t="s">
        <v>691</v>
      </c>
      <c r="D334" s="51">
        <v>334</v>
      </c>
      <c r="E334" s="16" t="str">
        <f t="shared" si="12"/>
        <v>Pharmacy_Claims_Line+Claim_Line_Type</v>
      </c>
      <c r="F334" s="39"/>
      <c r="G334" s="25"/>
      <c r="H334" s="8" t="s">
        <v>7</v>
      </c>
      <c r="I334" s="6" t="s">
        <v>737</v>
      </c>
      <c r="J334" s="22" t="s">
        <v>746</v>
      </c>
      <c r="K334" s="6" t="s">
        <v>255</v>
      </c>
      <c r="L334" s="6">
        <v>1</v>
      </c>
    </row>
    <row r="335" spans="1:12" ht="99" customHeight="1" x14ac:dyDescent="0.7">
      <c r="A335" s="40" t="s">
        <v>211</v>
      </c>
      <c r="B335" s="40" t="s">
        <v>4</v>
      </c>
      <c r="C335" s="50" t="s">
        <v>738</v>
      </c>
      <c r="D335" s="51">
        <v>335</v>
      </c>
      <c r="E335" s="16" t="str">
        <f t="shared" si="12"/>
        <v>Pharmacy_Claims_Line+Formulary_Ind</v>
      </c>
      <c r="F335" s="39"/>
      <c r="G335" s="25"/>
      <c r="H335" s="8" t="s">
        <v>7</v>
      </c>
      <c r="I335" s="6" t="s">
        <v>739</v>
      </c>
      <c r="J335" s="22" t="s">
        <v>750</v>
      </c>
      <c r="K335" s="6" t="s">
        <v>255</v>
      </c>
      <c r="L335" s="6">
        <v>1</v>
      </c>
    </row>
    <row r="336" spans="1:12" ht="24.75" customHeight="1" x14ac:dyDescent="0.7">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7">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7">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7">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50.15" customHeight="1" x14ac:dyDescent="0.7">
      <c r="A340" s="40" t="s">
        <v>359</v>
      </c>
      <c r="B340" s="40" t="s">
        <v>11</v>
      </c>
      <c r="C340" s="50" t="s">
        <v>72</v>
      </c>
      <c r="D340" s="51">
        <v>340</v>
      </c>
      <c r="E340" s="16" t="str">
        <f t="shared" si="12"/>
        <v>Dental_Claims_Header+Member_Composite_ID</v>
      </c>
      <c r="F340" s="39" t="str">
        <f t="array" ref="F340">IF(AND($G$338:$G$382=""),"","X")</f>
        <v/>
      </c>
      <c r="G340" s="25"/>
      <c r="H340" s="8" t="s">
        <v>7</v>
      </c>
      <c r="I340" s="6" t="s">
        <v>6</v>
      </c>
      <c r="J340" s="22" t="s">
        <v>550</v>
      </c>
      <c r="K340" s="6" t="s">
        <v>245</v>
      </c>
      <c r="L340" s="6">
        <v>19</v>
      </c>
    </row>
    <row r="341" spans="1:12" ht="51.65" customHeight="1" x14ac:dyDescent="0.7">
      <c r="A341" s="40" t="s">
        <v>359</v>
      </c>
      <c r="B341" s="40" t="s">
        <v>11</v>
      </c>
      <c r="C341" s="50" t="s">
        <v>74</v>
      </c>
      <c r="D341" s="51">
        <v>341</v>
      </c>
      <c r="E341" s="16" t="str">
        <f t="shared" si="12"/>
        <v>Dental_Claims_Header+Member_ID</v>
      </c>
      <c r="F341" s="39" t="str">
        <f t="array" ref="F341">IF(AND($G$338:$G$382=""),"","X")</f>
        <v/>
      </c>
      <c r="G341" s="25"/>
      <c r="H341" s="8" t="s">
        <v>7</v>
      </c>
      <c r="I341" s="6" t="s">
        <v>75</v>
      </c>
      <c r="J341" s="22" t="s">
        <v>551</v>
      </c>
      <c r="K341" s="6" t="s">
        <v>245</v>
      </c>
      <c r="L341" s="6">
        <v>19</v>
      </c>
    </row>
    <row r="342" spans="1:12" ht="24.75" customHeight="1" x14ac:dyDescent="0.7">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7">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7">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7">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7">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7">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7">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7">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7">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7">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7">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7">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7">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7">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7">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7">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51.65" customHeight="1" x14ac:dyDescent="0.7">
      <c r="A358" s="40" t="s">
        <v>359</v>
      </c>
      <c r="B358" s="40" t="s">
        <v>34</v>
      </c>
      <c r="C358" s="50" t="s">
        <v>41</v>
      </c>
      <c r="D358" s="51">
        <v>358</v>
      </c>
      <c r="E358" s="16" t="str">
        <f t="shared" si="13"/>
        <v>Dental_Claims_Header+Charge_Amt</v>
      </c>
      <c r="F358" s="39"/>
      <c r="G358" s="25"/>
      <c r="H358" s="8" t="s">
        <v>7</v>
      </c>
      <c r="I358" s="6" t="s">
        <v>42</v>
      </c>
      <c r="J358" s="22" t="s">
        <v>258</v>
      </c>
      <c r="K358" s="6" t="s">
        <v>246</v>
      </c>
      <c r="L358" s="6">
        <v>18</v>
      </c>
    </row>
    <row r="359" spans="1:12" ht="24.75" customHeight="1" x14ac:dyDescent="0.7">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7">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52.5" customHeight="1" x14ac:dyDescent="0.7">
      <c r="A361" s="40" t="s">
        <v>359</v>
      </c>
      <c r="B361" s="40" t="s">
        <v>34</v>
      </c>
      <c r="C361" s="50" t="s">
        <v>51</v>
      </c>
      <c r="D361" s="51">
        <v>361</v>
      </c>
      <c r="E361" s="16" t="str">
        <f t="shared" si="13"/>
        <v>Dental_Claims_Header+Deductible_Amt</v>
      </c>
      <c r="F361" s="39"/>
      <c r="G361" s="25"/>
      <c r="H361" s="8" t="s">
        <v>564</v>
      </c>
      <c r="I361" s="6" t="s">
        <v>52</v>
      </c>
      <c r="J361" s="22" t="s">
        <v>390</v>
      </c>
      <c r="K361" s="6" t="s">
        <v>246</v>
      </c>
      <c r="L361" s="6">
        <v>18</v>
      </c>
    </row>
    <row r="362" spans="1:12" ht="24.75" customHeight="1" x14ac:dyDescent="0.7">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7">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7">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7">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50.15" customHeight="1" x14ac:dyDescent="0.7">
      <c r="A366" s="40" t="s">
        <v>359</v>
      </c>
      <c r="B366" s="40" t="s">
        <v>4</v>
      </c>
      <c r="C366" s="50" t="s">
        <v>36</v>
      </c>
      <c r="D366" s="51">
        <v>366</v>
      </c>
      <c r="E366" s="16" t="str">
        <f t="shared" si="13"/>
        <v>Dental_Claims_Header+Bill_Type_Cd</v>
      </c>
      <c r="F366" s="39"/>
      <c r="G366" s="25"/>
      <c r="H366" s="8" t="s">
        <v>7</v>
      </c>
      <c r="I366" s="6" t="s">
        <v>37</v>
      </c>
      <c r="J366" s="22" t="s">
        <v>394</v>
      </c>
      <c r="K366" s="6" t="s">
        <v>244</v>
      </c>
      <c r="L366" s="6">
        <v>3</v>
      </c>
    </row>
    <row r="367" spans="1:12" ht="24.75" customHeight="1" x14ac:dyDescent="0.7">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57.65" customHeight="1" x14ac:dyDescent="0.7">
      <c r="A368" s="40" t="s">
        <v>359</v>
      </c>
      <c r="B368" s="40" t="s">
        <v>4</v>
      </c>
      <c r="C368" s="50" t="s">
        <v>40</v>
      </c>
      <c r="D368" s="51">
        <v>368</v>
      </c>
      <c r="E368" s="16" t="str">
        <f t="shared" si="13"/>
        <v>Dental_Claims_Header+Capitation_Flag</v>
      </c>
      <c r="F368" s="39"/>
      <c r="G368" s="25"/>
      <c r="H368" s="8" t="s">
        <v>7</v>
      </c>
      <c r="I368" s="6" t="s">
        <v>6</v>
      </c>
      <c r="J368" s="22" t="s">
        <v>568</v>
      </c>
      <c r="K368" s="6" t="s">
        <v>255</v>
      </c>
      <c r="L368" s="6">
        <v>1</v>
      </c>
    </row>
    <row r="369" spans="1:12" ht="24.75" customHeight="1" x14ac:dyDescent="0.7">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7">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7">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7">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7">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7">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7">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7">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7">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7">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7">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7">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7">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7">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7">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7">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51.65" customHeight="1" x14ac:dyDescent="0.7">
      <c r="A385" s="40" t="s">
        <v>360</v>
      </c>
      <c r="B385" s="40" t="s">
        <v>11</v>
      </c>
      <c r="C385" s="50" t="s">
        <v>72</v>
      </c>
      <c r="D385" s="51">
        <v>385</v>
      </c>
      <c r="E385" s="16" t="str">
        <f t="shared" si="13"/>
        <v>Dental_Claims_Line+Member_Composite_ID</v>
      </c>
      <c r="F385" s="39" t="str">
        <f t="array" ref="F385">IF(AND($G$383:$G$426=""),"","X")</f>
        <v/>
      </c>
      <c r="G385" s="25"/>
      <c r="H385" s="8" t="s">
        <v>7</v>
      </c>
      <c r="I385" s="6" t="s">
        <v>6</v>
      </c>
      <c r="J385" s="22" t="s">
        <v>550</v>
      </c>
      <c r="K385" s="6" t="s">
        <v>245</v>
      </c>
      <c r="L385" s="6">
        <v>19</v>
      </c>
    </row>
    <row r="386" spans="1:66" ht="51.65" customHeight="1" x14ac:dyDescent="0.7">
      <c r="A386" s="40" t="s">
        <v>360</v>
      </c>
      <c r="B386" s="40" t="s">
        <v>11</v>
      </c>
      <c r="C386" s="50" t="s">
        <v>74</v>
      </c>
      <c r="D386" s="51">
        <v>386</v>
      </c>
      <c r="E386" s="16" t="str">
        <f t="shared" si="13"/>
        <v>Dental_Claims_Line+Member_ID</v>
      </c>
      <c r="F386" s="39" t="str">
        <f t="array" ref="F386">IF(AND($G$383:$G$426=""),"","X")</f>
        <v/>
      </c>
      <c r="G386" s="25"/>
      <c r="H386" s="8" t="s">
        <v>7</v>
      </c>
      <c r="I386" s="6" t="s">
        <v>75</v>
      </c>
      <c r="J386" s="22" t="s">
        <v>551</v>
      </c>
      <c r="K386" s="6" t="s">
        <v>245</v>
      </c>
      <c r="L386" s="6">
        <v>19</v>
      </c>
    </row>
    <row r="387" spans="1:66" ht="24.75" customHeight="1" x14ac:dyDescent="0.7">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7">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47.5" customHeight="1" x14ac:dyDescent="0.7">
      <c r="A389" s="40" t="s">
        <v>360</v>
      </c>
      <c r="B389" s="40" t="s">
        <v>545</v>
      </c>
      <c r="C389" s="6" t="s">
        <v>89</v>
      </c>
      <c r="D389" s="51">
        <v>389</v>
      </c>
      <c r="E389" s="16" t="str">
        <f t="shared" si="14"/>
        <v>Dental_Claims_Line+CPT4_Mod1_Cd</v>
      </c>
      <c r="F389" s="39"/>
      <c r="G389" s="25"/>
      <c r="H389" s="8" t="s">
        <v>7</v>
      </c>
      <c r="I389" s="6" t="s">
        <v>90</v>
      </c>
      <c r="J389" s="22" t="s">
        <v>271</v>
      </c>
      <c r="K389" s="6" t="s">
        <v>255</v>
      </c>
      <c r="L389" s="6">
        <v>2</v>
      </c>
    </row>
    <row r="390" spans="1:66" ht="51" customHeight="1" x14ac:dyDescent="0.7">
      <c r="A390" s="40" t="s">
        <v>360</v>
      </c>
      <c r="B390" s="40" t="s">
        <v>545</v>
      </c>
      <c r="C390" s="6" t="s">
        <v>91</v>
      </c>
      <c r="D390" s="51">
        <v>390</v>
      </c>
      <c r="E390" s="16" t="str">
        <f t="shared" si="14"/>
        <v>Dental_Claims_Line+CPT4_Mod2_Cd</v>
      </c>
      <c r="F390" s="39"/>
      <c r="G390" s="25"/>
      <c r="H390" s="8" t="s">
        <v>7</v>
      </c>
      <c r="I390" s="6" t="s">
        <v>92</v>
      </c>
      <c r="J390" s="22" t="s">
        <v>271</v>
      </c>
      <c r="K390" s="6" t="s">
        <v>255</v>
      </c>
      <c r="L390" s="6">
        <v>2</v>
      </c>
    </row>
    <row r="391" spans="1:66" s="27" customFormat="1" ht="49" customHeight="1" x14ac:dyDescent="0.7">
      <c r="A391" s="40" t="s">
        <v>360</v>
      </c>
      <c r="B391" s="40" t="s">
        <v>545</v>
      </c>
      <c r="C391" s="6" t="s">
        <v>291</v>
      </c>
      <c r="D391" s="51">
        <v>391</v>
      </c>
      <c r="E391" s="16" t="str">
        <f t="shared" si="14"/>
        <v>Dental_Claims_Line+CPT4_Mod3_Cd</v>
      </c>
      <c r="F391" s="39"/>
      <c r="G391" s="25"/>
      <c r="H391" s="8" t="s">
        <v>7</v>
      </c>
      <c r="I391" s="6" t="s">
        <v>682</v>
      </c>
      <c r="J391" s="22"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50.15" customHeight="1" x14ac:dyDescent="0.7">
      <c r="A392" s="40" t="s">
        <v>360</v>
      </c>
      <c r="B392" s="40" t="s">
        <v>545</v>
      </c>
      <c r="C392" s="6" t="s">
        <v>292</v>
      </c>
      <c r="D392" s="51">
        <v>392</v>
      </c>
      <c r="E392" s="16" t="str">
        <f t="shared" si="14"/>
        <v>Dental_Claims_Line+CPT4_Mod4_Cd</v>
      </c>
      <c r="F392" s="39"/>
      <c r="G392" s="25"/>
      <c r="H392" s="8" t="s">
        <v>7</v>
      </c>
      <c r="I392" s="6" t="s">
        <v>683</v>
      </c>
      <c r="J392" s="22" t="s">
        <v>271</v>
      </c>
      <c r="K392" s="6" t="s">
        <v>255</v>
      </c>
      <c r="L392" s="6">
        <v>2</v>
      </c>
    </row>
    <row r="393" spans="1:66" ht="24.75" customHeight="1" x14ac:dyDescent="0.7">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7">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7">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7">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7">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7">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7">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7">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61" customHeight="1" x14ac:dyDescent="0.7">
      <c r="A401" s="40" t="s">
        <v>360</v>
      </c>
      <c r="B401" s="40" t="s">
        <v>34</v>
      </c>
      <c r="C401" s="50" t="s">
        <v>41</v>
      </c>
      <c r="D401" s="51">
        <v>401</v>
      </c>
      <c r="E401" s="16" t="str">
        <f t="shared" si="14"/>
        <v>Dental_Claims_Line+Charge_Amt</v>
      </c>
      <c r="F401" s="39"/>
      <c r="G401" s="25"/>
      <c r="H401" s="8" t="s">
        <v>7</v>
      </c>
      <c r="I401" s="6" t="s">
        <v>42</v>
      </c>
      <c r="J401" s="22" t="s">
        <v>258</v>
      </c>
      <c r="K401" s="6" t="s">
        <v>246</v>
      </c>
      <c r="L401" s="6">
        <v>18</v>
      </c>
    </row>
    <row r="402" spans="1:66" ht="24.75" customHeight="1" x14ac:dyDescent="0.7">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7">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7">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8" customHeight="1" x14ac:dyDescent="0.7">
      <c r="A405" s="40" t="s">
        <v>360</v>
      </c>
      <c r="B405" s="40" t="s">
        <v>34</v>
      </c>
      <c r="C405" s="50" t="s">
        <v>51</v>
      </c>
      <c r="D405" s="51">
        <v>405</v>
      </c>
      <c r="E405" s="16" t="str">
        <f t="shared" si="14"/>
        <v>Dental_Claims_Line+Deductible_Amt</v>
      </c>
      <c r="F405" s="39"/>
      <c r="G405" s="25"/>
      <c r="H405" s="8" t="s">
        <v>564</v>
      </c>
      <c r="I405" s="6" t="s">
        <v>52</v>
      </c>
      <c r="J405" s="22" t="s">
        <v>390</v>
      </c>
      <c r="K405" s="6" t="s">
        <v>246</v>
      </c>
      <c r="L405" s="6">
        <v>18</v>
      </c>
    </row>
    <row r="406" spans="1:66" ht="24.75" customHeight="1" x14ac:dyDescent="0.7">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7">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7">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7">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51" customHeight="1" x14ac:dyDescent="0.7">
      <c r="A410" s="40" t="s">
        <v>360</v>
      </c>
      <c r="B410" s="40" t="s">
        <v>34</v>
      </c>
      <c r="C410" s="50" t="s">
        <v>684</v>
      </c>
      <c r="D410" s="51">
        <v>410</v>
      </c>
      <c r="E410" s="16" t="str">
        <f t="shared" si="14"/>
        <v>Dental_Claims_Line+COB_TPL_Amount</v>
      </c>
      <c r="F410" s="39"/>
      <c r="G410" s="25"/>
      <c r="H410" s="8" t="s">
        <v>564</v>
      </c>
      <c r="I410" s="6" t="s">
        <v>685</v>
      </c>
      <c r="J410" s="22" t="s">
        <v>698</v>
      </c>
      <c r="K410" s="6" t="s">
        <v>246</v>
      </c>
      <c r="L410" s="6">
        <v>18</v>
      </c>
    </row>
    <row r="411" spans="1:66" ht="24.75" customHeight="1" x14ac:dyDescent="0.7">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46.5" customHeight="1" x14ac:dyDescent="0.7">
      <c r="A412" s="40" t="s">
        <v>360</v>
      </c>
      <c r="B412" s="40" t="s">
        <v>4</v>
      </c>
      <c r="C412" s="50" t="s">
        <v>40</v>
      </c>
      <c r="D412" s="51">
        <v>412</v>
      </c>
      <c r="E412" s="16" t="str">
        <f t="shared" si="14"/>
        <v>Dental_Claims_Line+Capitation_Flag</v>
      </c>
      <c r="F412" s="39"/>
      <c r="G412" s="25"/>
      <c r="H412" s="8" t="s">
        <v>7</v>
      </c>
      <c r="I412" s="6" t="s">
        <v>6</v>
      </c>
      <c r="J412" s="22"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7">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7">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7">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56.5" customHeight="1" x14ac:dyDescent="0.7">
      <c r="A417" s="40" t="s">
        <v>360</v>
      </c>
      <c r="B417" s="40" t="s">
        <v>4</v>
      </c>
      <c r="C417" s="50" t="s">
        <v>98</v>
      </c>
      <c r="D417" s="51">
        <v>417</v>
      </c>
      <c r="E417" s="16" t="str">
        <f t="shared" si="15"/>
        <v>Dental_Claims_Line+Place_of_Service_Cd</v>
      </c>
      <c r="F417" s="39"/>
      <c r="G417" s="25"/>
      <c r="H417" s="8" t="s">
        <v>7</v>
      </c>
      <c r="I417" s="6" t="s">
        <v>99</v>
      </c>
      <c r="J417" s="22" t="s">
        <v>268</v>
      </c>
      <c r="K417" s="6" t="s">
        <v>255</v>
      </c>
      <c r="L417" s="6">
        <v>2</v>
      </c>
    </row>
    <row r="418" spans="1:66" ht="55" customHeight="1" x14ac:dyDescent="0.7">
      <c r="A418" s="40" t="s">
        <v>360</v>
      </c>
      <c r="B418" s="40" t="s">
        <v>4</v>
      </c>
      <c r="C418" s="50" t="s">
        <v>102</v>
      </c>
      <c r="D418" s="51">
        <v>418</v>
      </c>
      <c r="E418" s="16" t="str">
        <f t="shared" si="15"/>
        <v>Dental_Claims_Line+Service_Qty</v>
      </c>
      <c r="F418" s="39"/>
      <c r="G418" s="25"/>
      <c r="H418" s="8" t="s">
        <v>7</v>
      </c>
      <c r="I418" s="6" t="s">
        <v>103</v>
      </c>
      <c r="J418" s="22" t="s">
        <v>269</v>
      </c>
      <c r="K418" s="6" t="s">
        <v>245</v>
      </c>
      <c r="L418" s="6">
        <v>19</v>
      </c>
    </row>
    <row r="419" spans="1:66" s="27" customFormat="1" ht="62.5" customHeight="1" x14ac:dyDescent="0.7">
      <c r="A419" s="40" t="s">
        <v>360</v>
      </c>
      <c r="B419" s="40" t="s">
        <v>4</v>
      </c>
      <c r="C419" s="50" t="s">
        <v>692</v>
      </c>
      <c r="D419" s="51">
        <v>419</v>
      </c>
      <c r="E419" s="16" t="str">
        <f t="shared" si="15"/>
        <v>Dental_Claims_Line+Unit_Of_Measure</v>
      </c>
      <c r="F419" s="39" t="str">
        <f>IF(G418="","","X")</f>
        <v/>
      </c>
      <c r="G419" s="25"/>
      <c r="H419" s="8" t="s">
        <v>7</v>
      </c>
      <c r="I419" s="6" t="s">
        <v>696</v>
      </c>
      <c r="J419" s="22"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64" customHeight="1" x14ac:dyDescent="0.7">
      <c r="A421" s="40" t="s">
        <v>360</v>
      </c>
      <c r="B421" s="40" t="s">
        <v>4</v>
      </c>
      <c r="C421" s="50" t="s">
        <v>690</v>
      </c>
      <c r="D421" s="51">
        <v>421</v>
      </c>
      <c r="E421" s="16" t="str">
        <f>A421&amp;"+"&amp;C421</f>
        <v>Dental_Claims_Line+Denied_Claim_Ind</v>
      </c>
      <c r="F421" s="39"/>
      <c r="G421" s="25"/>
      <c r="H421" s="8" t="s">
        <v>7</v>
      </c>
      <c r="I421" s="6" t="s">
        <v>694</v>
      </c>
      <c r="J421" s="22" t="s">
        <v>699</v>
      </c>
      <c r="K421" s="6" t="s">
        <v>255</v>
      </c>
      <c r="L421" s="6">
        <v>1</v>
      </c>
    </row>
    <row r="422" spans="1:66" ht="123.65" customHeight="1" x14ac:dyDescent="0.7">
      <c r="A422" s="40" t="s">
        <v>360</v>
      </c>
      <c r="B422" s="40" t="s">
        <v>4</v>
      </c>
      <c r="C422" s="50" t="s">
        <v>691</v>
      </c>
      <c r="D422" s="51">
        <v>422</v>
      </c>
      <c r="E422" s="16" t="str">
        <f>A422&amp;"+"&amp;C422</f>
        <v>Dental_Claims_Line+Claim_Line_Type</v>
      </c>
      <c r="F422" s="39"/>
      <c r="G422" s="25"/>
      <c r="H422" s="8" t="s">
        <v>7</v>
      </c>
      <c r="I422" s="6" t="s">
        <v>695</v>
      </c>
      <c r="J422" s="22" t="s">
        <v>746</v>
      </c>
      <c r="K422" s="6" t="s">
        <v>255</v>
      </c>
      <c r="L422" s="6">
        <v>1</v>
      </c>
    </row>
    <row r="423" spans="1:66" ht="139" customHeight="1" x14ac:dyDescent="0.7">
      <c r="A423" s="40" t="s">
        <v>360</v>
      </c>
      <c r="B423" s="40" t="s">
        <v>4</v>
      </c>
      <c r="C423" s="50" t="s">
        <v>693</v>
      </c>
      <c r="D423" s="51">
        <v>423</v>
      </c>
      <c r="E423" s="16" t="str">
        <f>A423&amp;"+"&amp;C423</f>
        <v>Dental_Claims_Line+Payment_Arrangement_Type</v>
      </c>
      <c r="F423" s="39"/>
      <c r="G423" s="25"/>
      <c r="H423" s="8" t="s">
        <v>7</v>
      </c>
      <c r="I423" s="6" t="s">
        <v>697</v>
      </c>
      <c r="J423" s="22" t="s">
        <v>701</v>
      </c>
      <c r="K423" s="6" t="s">
        <v>255</v>
      </c>
      <c r="L423" s="6">
        <v>2</v>
      </c>
    </row>
    <row r="424" spans="1:66" ht="24.75" customHeight="1" x14ac:dyDescent="0.7">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7">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7">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7">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7">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7">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7">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7">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7">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7">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45" customHeight="1" x14ac:dyDescent="0.7">
      <c r="A435" s="40" t="s">
        <v>768</v>
      </c>
      <c r="B435" s="40" t="s">
        <v>11</v>
      </c>
      <c r="C435" s="50" t="s">
        <v>769</v>
      </c>
      <c r="D435" s="51">
        <v>435</v>
      </c>
      <c r="E435" s="16" t="str">
        <f t="shared" si="15"/>
        <v>Member_Street_Address_Crosswalk_All+Member_id</v>
      </c>
      <c r="F435" s="39" t="str">
        <f>IF(AND($G$436="",$G$226=""),"","X")</f>
        <v/>
      </c>
      <c r="G435" s="25"/>
      <c r="H435" s="8" t="s">
        <v>114</v>
      </c>
      <c r="I435" s="6" t="s">
        <v>75</v>
      </c>
      <c r="J435" s="22" t="s">
        <v>551</v>
      </c>
      <c r="K435" s="6" t="s">
        <v>245</v>
      </c>
      <c r="L435" s="6">
        <v>19</v>
      </c>
    </row>
    <row r="436" spans="1:66" ht="24.75" customHeight="1" x14ac:dyDescent="0.7">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7">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7">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7">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52.5" customHeight="1" x14ac:dyDescent="0.7">
      <c r="A440" s="40" t="s">
        <v>772</v>
      </c>
      <c r="B440" s="40" t="s">
        <v>11</v>
      </c>
      <c r="C440" s="50" t="s">
        <v>770</v>
      </c>
      <c r="D440" s="51">
        <v>440</v>
      </c>
      <c r="E440" s="16" t="str">
        <f t="shared" si="15"/>
        <v>Member_Street_Address_Crosswalk_Recent+Member_Id</v>
      </c>
      <c r="F440" s="39" t="str">
        <f>IF(AND($G$436="",$G$226=""),"","X")</f>
        <v/>
      </c>
      <c r="G440" s="25"/>
      <c r="H440" s="8" t="s">
        <v>114</v>
      </c>
      <c r="I440" s="6" t="s">
        <v>75</v>
      </c>
      <c r="J440" s="22" t="s">
        <v>551</v>
      </c>
      <c r="K440" s="6" t="s">
        <v>245</v>
      </c>
      <c r="L440" s="6">
        <v>19</v>
      </c>
    </row>
    <row r="441" spans="1:66" ht="24.75" customHeight="1" x14ac:dyDescent="0.7">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7">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7">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7">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7">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7">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7">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7">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7">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598</v>
      </c>
      <c r="B450" s="40" t="s">
        <v>4</v>
      </c>
      <c r="C450" s="50"/>
      <c r="D450" s="51">
        <v>450</v>
      </c>
      <c r="E450" s="16" t="str">
        <f t="shared" si="15"/>
        <v>DIM_Discharge_Statuses+</v>
      </c>
      <c r="F450" s="39" t="str">
        <f>IF(AND(G55=""),"","X")</f>
        <v/>
      </c>
      <c r="G450" s="25"/>
      <c r="H450" s="8" t="s">
        <v>7</v>
      </c>
      <c r="I450" s="6"/>
      <c r="J450" s="6" t="s">
        <v>658</v>
      </c>
      <c r="K450" s="6"/>
      <c r="L450" s="6"/>
    </row>
    <row r="451" spans="1:66" ht="24.75" customHeight="1" x14ac:dyDescent="0.7">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7">
      <c r="A452" s="40" t="s">
        <v>600</v>
      </c>
      <c r="B452" s="40" t="s">
        <v>4</v>
      </c>
      <c r="C452" s="50"/>
      <c r="D452" s="51">
        <v>452</v>
      </c>
      <c r="E452" s="16" t="str">
        <f t="shared" si="15"/>
        <v>DIM_Ethnicities+</v>
      </c>
      <c r="F452" s="39" t="str">
        <f>IF(AND($G$231="",$G$232="",$G$251="",$G$252=""),"","X")</f>
        <v/>
      </c>
      <c r="G452" s="25"/>
      <c r="H452" s="8" t="s">
        <v>7</v>
      </c>
      <c r="I452" s="6"/>
      <c r="J452" s="6" t="s">
        <v>659</v>
      </c>
      <c r="K452" s="6"/>
      <c r="L452" s="6"/>
    </row>
    <row r="453" spans="1:66" ht="24.75" customHeight="1" x14ac:dyDescent="0.7">
      <c r="A453" s="40" t="s">
        <v>601</v>
      </c>
      <c r="B453" s="40" t="s">
        <v>4</v>
      </c>
      <c r="C453" s="50"/>
      <c r="D453" s="51">
        <v>453</v>
      </c>
      <c r="E453" s="16" t="str">
        <f t="shared" si="15"/>
        <v>DIM_HSR+</v>
      </c>
      <c r="F453" s="39" t="str">
        <f>IF(AND($G$182="",$G$229="",$G$249=""),"","X")</f>
        <v/>
      </c>
      <c r="G453" s="25"/>
      <c r="H453" s="8" t="s">
        <v>7</v>
      </c>
      <c r="I453" s="6"/>
      <c r="J453" s="6" t="s">
        <v>660</v>
      </c>
      <c r="K453" s="6"/>
      <c r="L453" s="6"/>
    </row>
    <row r="454" spans="1:66" ht="24.75" customHeight="1" x14ac:dyDescent="0.7">
      <c r="A454" s="40" t="s">
        <v>602</v>
      </c>
      <c r="B454" s="40" t="s">
        <v>4</v>
      </c>
      <c r="C454" s="50"/>
      <c r="D454" s="51">
        <v>454</v>
      </c>
      <c r="E454" s="16" t="str">
        <f t="shared" si="15"/>
        <v>DIM_Races+</v>
      </c>
      <c r="F454" s="39" t="str">
        <f>IF(AND(G239="",G240="", G258="",G259=""),"","X")</f>
        <v/>
      </c>
      <c r="G454" s="25"/>
      <c r="H454" s="8" t="s">
        <v>7</v>
      </c>
      <c r="I454" s="6"/>
      <c r="J454" s="6" t="s">
        <v>661</v>
      </c>
      <c r="K454" s="6"/>
      <c r="L454" s="6"/>
    </row>
    <row r="455" spans="1:66" ht="24.75" customHeight="1" x14ac:dyDescent="0.7">
      <c r="A455" s="40" t="s">
        <v>603</v>
      </c>
      <c r="B455" s="40" t="s">
        <v>4</v>
      </c>
      <c r="C455" s="50"/>
      <c r="D455" s="51">
        <v>455</v>
      </c>
      <c r="E455" s="16" t="str">
        <f t="shared" si="15"/>
        <v>DIM_Coverage_Levels+</v>
      </c>
      <c r="F455" s="39" t="str">
        <f>IF(AND(G199=""),"","X")</f>
        <v/>
      </c>
      <c r="G455" s="25"/>
      <c r="H455" s="8" t="s">
        <v>7</v>
      </c>
      <c r="I455" s="6"/>
      <c r="J455" s="6" t="s">
        <v>662</v>
      </c>
      <c r="K455" s="6"/>
      <c r="L455" s="6"/>
    </row>
    <row r="456" spans="1:66" ht="24.75" customHeight="1" x14ac:dyDescent="0.7">
      <c r="A456" s="40" t="s">
        <v>604</v>
      </c>
      <c r="B456" s="40" t="s">
        <v>4</v>
      </c>
      <c r="C456" s="50"/>
      <c r="D456" s="51">
        <v>456</v>
      </c>
      <c r="E456" s="16" t="str">
        <f t="shared" si="15"/>
        <v>DIM_Coverage_Types+</v>
      </c>
      <c r="F456" s="39" t="str">
        <f>IF(AND(G200=""),"","X")</f>
        <v/>
      </c>
      <c r="G456" s="25"/>
      <c r="H456" s="8" t="s">
        <v>7</v>
      </c>
      <c r="I456" s="6"/>
      <c r="J456" s="6" t="s">
        <v>663</v>
      </c>
      <c r="K456" s="6"/>
      <c r="L456" s="6"/>
    </row>
    <row r="457" spans="1:66" ht="24" x14ac:dyDescent="0.7">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 x14ac:dyDescent="0.7">
      <c r="A458" s="40" t="s">
        <v>607</v>
      </c>
      <c r="B458" s="40" t="s">
        <v>4</v>
      </c>
      <c r="C458" s="50"/>
      <c r="D458" s="51">
        <v>458</v>
      </c>
      <c r="E458" s="16" t="str">
        <f t="shared" si="15"/>
        <v>DIM_Relationship_Codes+</v>
      </c>
      <c r="F458" s="39" t="str">
        <f>IF(AND(G235="",G255=""),"","X")</f>
        <v/>
      </c>
      <c r="G458" s="25"/>
      <c r="H458" s="8" t="s">
        <v>7</v>
      </c>
      <c r="I458" s="6"/>
      <c r="J458" s="6" t="s">
        <v>665</v>
      </c>
      <c r="K458" s="6"/>
      <c r="L458" s="6"/>
    </row>
    <row r="459" spans="1:66" ht="24" x14ac:dyDescent="0.7">
      <c r="A459" s="40" t="s">
        <v>606</v>
      </c>
      <c r="B459" s="40" t="s">
        <v>4</v>
      </c>
      <c r="C459" s="50"/>
      <c r="D459" s="51">
        <v>459</v>
      </c>
      <c r="E459" s="16" t="str">
        <f t="shared" si="15"/>
        <v>DIM_Urban_Rural_Frontier+</v>
      </c>
      <c r="F459" s="39" t="str">
        <f>IF(AND(G181=""),"","X")</f>
        <v/>
      </c>
      <c r="G459" s="25"/>
      <c r="H459" s="8" t="s">
        <v>7</v>
      </c>
      <c r="I459" s="6"/>
      <c r="J459" s="6" t="s">
        <v>666</v>
      </c>
      <c r="K459" s="6"/>
      <c r="L459" s="6"/>
    </row>
    <row r="460" spans="1:66" ht="22" customHeight="1" x14ac:dyDescent="0.7">
      <c r="A460" s="40" t="s">
        <v>781</v>
      </c>
      <c r="B460" s="40" t="s">
        <v>4</v>
      </c>
      <c r="C460" s="50"/>
      <c r="D460" s="51">
        <v>460</v>
      </c>
      <c r="E460" s="16" t="str">
        <f t="shared" si="15"/>
        <v>DIM_Dx_Type+</v>
      </c>
      <c r="F460" s="39" t="str">
        <f>IF(AND(G182=""),"","X")</f>
        <v/>
      </c>
      <c r="G460" s="25"/>
      <c r="H460" s="8" t="s">
        <v>7</v>
      </c>
      <c r="I460" s="6"/>
      <c r="J460" s="6" t="s">
        <v>783</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ecsgUpByWFc/uzdJ6TrUQ6mDuJ3jDchIb0dBOdTb36abFoYgPNt8yv4RV04Oh2wWwZMsfUQX9Z7/DAY+qxgrcA==" saltValue="MzxHlbM/oGe1B5F9byyi3w=="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8" width="32.1796875" customWidth="1"/>
    <col min="9" max="9" width="115.7265625" customWidth="1"/>
    <col min="10" max="11" width="12.453125" customWidth="1"/>
  </cols>
  <sheetData>
    <row r="1" spans="1:11" s="18" customFormat="1" ht="70" thickBot="1" x14ac:dyDescent="1.95">
      <c r="A1" s="60" t="s">
        <v>780</v>
      </c>
      <c r="B1" s="59"/>
      <c r="C1" s="59"/>
      <c r="D1" s="59"/>
      <c r="E1" s="59"/>
      <c r="F1" s="59"/>
      <c r="G1" s="59"/>
      <c r="H1" s="59"/>
      <c r="I1" s="59"/>
      <c r="J1" s="59"/>
      <c r="K1" s="59"/>
    </row>
    <row r="2" spans="1:11" ht="53.9"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zoomScale="70" zoomScaleNormal="70" workbookViewId="0">
      <selection activeCell="D12" sqref="D12"/>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61" t="s">
        <v>778</v>
      </c>
      <c r="B1" s="62"/>
      <c r="C1" s="62"/>
      <c r="D1" s="62"/>
    </row>
    <row r="2" spans="1:5" ht="55.5" x14ac:dyDescent="0.55000000000000004">
      <c r="A2" s="68" t="s">
        <v>557</v>
      </c>
      <c r="B2" s="42" t="s">
        <v>760</v>
      </c>
      <c r="C2" s="71"/>
      <c r="D2" s="72"/>
    </row>
    <row r="3" spans="1:5" ht="37" x14ac:dyDescent="0.55000000000000004">
      <c r="A3" s="69"/>
      <c r="B3" s="42" t="s">
        <v>755</v>
      </c>
      <c r="C3" s="71"/>
      <c r="D3" s="72"/>
      <c r="E3" s="32"/>
    </row>
    <row r="4" spans="1:5" ht="37" x14ac:dyDescent="0.55000000000000004">
      <c r="A4" s="69"/>
      <c r="B4" s="42" t="s">
        <v>756</v>
      </c>
      <c r="C4" s="63" t="s">
        <v>787</v>
      </c>
      <c r="D4" s="64"/>
      <c r="E4" s="32"/>
    </row>
    <row r="5" spans="1:5" ht="37" x14ac:dyDescent="0.55000000000000004">
      <c r="A5" s="69"/>
      <c r="B5" s="42" t="s">
        <v>757</v>
      </c>
      <c r="C5" s="63"/>
      <c r="D5" s="64"/>
      <c r="E5" s="32"/>
    </row>
    <row r="6" spans="1:5" ht="37" x14ac:dyDescent="0.55000000000000004">
      <c r="A6" s="69"/>
      <c r="B6" s="42" t="s">
        <v>758</v>
      </c>
      <c r="C6" s="63"/>
      <c r="D6" s="64"/>
      <c r="E6" s="32"/>
    </row>
    <row r="7" spans="1:5" ht="37.5" thickBot="1" x14ac:dyDescent="0.6">
      <c r="A7" s="70"/>
      <c r="B7" s="42" t="s">
        <v>759</v>
      </c>
      <c r="C7" s="73"/>
      <c r="D7" s="74"/>
    </row>
    <row r="8" spans="1:5" ht="24.5" thickBot="1" x14ac:dyDescent="0.75">
      <c r="A8" s="75" t="s">
        <v>621</v>
      </c>
      <c r="B8" s="77" t="s">
        <v>191</v>
      </c>
      <c r="C8" s="34" t="s">
        <v>622</v>
      </c>
      <c r="D8" s="34" t="s">
        <v>633</v>
      </c>
    </row>
    <row r="9" spans="1:5" ht="47" thickBot="1" x14ac:dyDescent="0.4">
      <c r="A9" s="76"/>
      <c r="B9" s="78"/>
      <c r="C9" s="46" t="s">
        <v>754</v>
      </c>
      <c r="D9" s="47" t="s">
        <v>632</v>
      </c>
    </row>
    <row r="10" spans="1:5" ht="24.5" thickBot="1" x14ac:dyDescent="0.75">
      <c r="A10" s="66" t="s">
        <v>519</v>
      </c>
      <c r="B10" s="67"/>
      <c r="C10" s="9" t="s">
        <v>623</v>
      </c>
      <c r="D10" s="9" t="s">
        <v>623</v>
      </c>
    </row>
    <row r="11" spans="1:5" ht="31" x14ac:dyDescent="0.35">
      <c r="A11" s="43" t="s">
        <v>199</v>
      </c>
      <c r="B11" s="44" t="s">
        <v>777</v>
      </c>
      <c r="C11" s="12"/>
      <c r="D11" s="12" t="s">
        <v>788</v>
      </c>
    </row>
    <row r="12" spans="1:5" ht="31" x14ac:dyDescent="0.35">
      <c r="A12" s="45" t="s">
        <v>520</v>
      </c>
      <c r="B12" s="44" t="s">
        <v>559</v>
      </c>
      <c r="C12" s="12"/>
      <c r="D12" s="12" t="s">
        <v>789</v>
      </c>
    </row>
    <row r="13" spans="1:5" ht="16" thickBot="1" x14ac:dyDescent="0.4">
      <c r="A13" s="45" t="s">
        <v>548</v>
      </c>
      <c r="B13" s="44" t="s">
        <v>558</v>
      </c>
      <c r="C13" s="12"/>
      <c r="D13" s="17"/>
    </row>
    <row r="14" spans="1:5" ht="24.5" thickBot="1" x14ac:dyDescent="0.75">
      <c r="A14" s="66" t="s">
        <v>624</v>
      </c>
      <c r="B14" s="67"/>
      <c r="C14" s="10" t="s">
        <v>634</v>
      </c>
      <c r="D14" s="10" t="s">
        <v>634</v>
      </c>
    </row>
    <row r="15" spans="1:5" ht="31" x14ac:dyDescent="0.35">
      <c r="A15" s="48" t="s">
        <v>203</v>
      </c>
      <c r="B15" s="49" t="s">
        <v>204</v>
      </c>
      <c r="C15" s="13"/>
      <c r="D15" s="13"/>
    </row>
    <row r="16" spans="1:5" ht="15.5" x14ac:dyDescent="0.35">
      <c r="A16" s="43" t="s">
        <v>517</v>
      </c>
      <c r="B16" s="44" t="s">
        <v>544</v>
      </c>
      <c r="C16" s="12"/>
      <c r="D16" s="12" t="s">
        <v>785</v>
      </c>
    </row>
    <row r="17" spans="1:4" ht="15.5" x14ac:dyDescent="0.35">
      <c r="A17" s="43" t="s">
        <v>625</v>
      </c>
      <c r="B17" s="44" t="s">
        <v>626</v>
      </c>
      <c r="C17" s="12"/>
      <c r="D17" s="12"/>
    </row>
    <row r="18" spans="1:4" ht="31" x14ac:dyDescent="0.35">
      <c r="A18" s="43" t="s">
        <v>200</v>
      </c>
      <c r="B18" s="44" t="s">
        <v>201</v>
      </c>
      <c r="C18" s="12"/>
      <c r="D18" s="12"/>
    </row>
    <row r="19" spans="1:4" ht="15.5" x14ac:dyDescent="0.35">
      <c r="A19" s="43" t="s">
        <v>521</v>
      </c>
      <c r="B19" s="44" t="s">
        <v>526</v>
      </c>
      <c r="C19" s="12"/>
      <c r="D19" s="12"/>
    </row>
    <row r="20" spans="1:4" ht="15.5" x14ac:dyDescent="0.35">
      <c r="A20" s="43" t="s">
        <v>522</v>
      </c>
      <c r="B20" s="44" t="s">
        <v>527</v>
      </c>
      <c r="C20" s="12"/>
      <c r="D20" s="12"/>
    </row>
    <row r="21" spans="1:4" ht="15.5" x14ac:dyDescent="0.35">
      <c r="A21" s="43" t="s">
        <v>625</v>
      </c>
      <c r="B21" s="44" t="s">
        <v>627</v>
      </c>
      <c r="C21" s="12"/>
      <c r="D21" s="12"/>
    </row>
    <row r="22" spans="1:4" ht="31" x14ac:dyDescent="0.35">
      <c r="A22" s="43" t="s">
        <v>202</v>
      </c>
      <c r="B22" s="44" t="s">
        <v>518</v>
      </c>
      <c r="C22" s="12"/>
      <c r="D22" s="12"/>
    </row>
    <row r="23" spans="1:4" ht="15.5" x14ac:dyDescent="0.35">
      <c r="A23" s="43" t="s">
        <v>523</v>
      </c>
      <c r="B23" s="44" t="s">
        <v>528</v>
      </c>
      <c r="C23" s="12"/>
      <c r="D23" s="12"/>
    </row>
    <row r="24" spans="1:4" ht="15.5" x14ac:dyDescent="0.35">
      <c r="A24" s="43" t="s">
        <v>524</v>
      </c>
      <c r="B24" s="44" t="s">
        <v>529</v>
      </c>
      <c r="C24" s="12"/>
      <c r="D24" s="12"/>
    </row>
    <row r="25" spans="1:4" ht="77.5" x14ac:dyDescent="0.35">
      <c r="A25" s="43" t="s">
        <v>196</v>
      </c>
      <c r="B25" s="53" t="s">
        <v>543</v>
      </c>
      <c r="C25" s="12"/>
      <c r="D25" s="12" t="s">
        <v>786</v>
      </c>
    </row>
    <row r="26" spans="1:4" ht="31" x14ac:dyDescent="0.35">
      <c r="A26" s="43" t="s">
        <v>192</v>
      </c>
      <c r="B26" s="44" t="s">
        <v>193</v>
      </c>
      <c r="C26" s="12"/>
      <c r="D26" s="12"/>
    </row>
    <row r="27" spans="1:4" ht="31" x14ac:dyDescent="0.35">
      <c r="A27" s="43" t="s">
        <v>194</v>
      </c>
      <c r="B27" s="44" t="s">
        <v>195</v>
      </c>
      <c r="C27" s="12"/>
      <c r="D27" s="12"/>
    </row>
    <row r="28" spans="1:4" ht="31" x14ac:dyDescent="0.35">
      <c r="A28" s="43" t="s">
        <v>197</v>
      </c>
      <c r="B28" s="44" t="s">
        <v>198</v>
      </c>
      <c r="C28" s="12"/>
      <c r="D28" s="12"/>
    </row>
    <row r="29" spans="1:4" ht="31" x14ac:dyDescent="0.35">
      <c r="A29" s="43" t="s">
        <v>525</v>
      </c>
      <c r="B29" s="44" t="s">
        <v>779</v>
      </c>
      <c r="C29" s="12"/>
      <c r="D29" s="12"/>
    </row>
    <row r="30" spans="1:4" ht="31" x14ac:dyDescent="0.35">
      <c r="A30" s="43" t="s">
        <v>752</v>
      </c>
      <c r="B30" s="44" t="s">
        <v>753</v>
      </c>
      <c r="C30" s="12"/>
      <c r="D30" s="12"/>
    </row>
    <row r="31" spans="1:4" ht="15.5" x14ac:dyDescent="0.35">
      <c r="A31" s="43" t="s">
        <v>4</v>
      </c>
      <c r="B31" s="44"/>
      <c r="C31" s="12"/>
      <c r="D31" s="12"/>
    </row>
    <row r="32" spans="1:4" x14ac:dyDescent="0.3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53125" defaultRowHeight="14.5" x14ac:dyDescent="0.35"/>
  <cols>
    <col min="1" max="1" width="51.7265625" bestFit="1" customWidth="1"/>
    <col min="2" max="2" width="32.453125" bestFit="1" customWidth="1"/>
    <col min="3" max="3" width="10.7265625" style="38" customWidth="1"/>
  </cols>
  <sheetData>
    <row r="1" spans="1:3" x14ac:dyDescent="0.35">
      <c r="A1" t="s">
        <v>590</v>
      </c>
      <c r="B1" t="s">
        <v>591</v>
      </c>
      <c r="C1" s="38" t="s">
        <v>592</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f>'Element Specifications'!G338</f>
        <v>0</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f>'Element Specifications'!G455</f>
        <v>0</v>
      </c>
    </row>
    <row r="92" spans="1:3" x14ac:dyDescent="0.35">
      <c r="A92" t="str">
        <f>'Element Specifications'!A456</f>
        <v>DIM_Coverage_Types</v>
      </c>
      <c r="B92">
        <f>'Element Specifications'!C456</f>
        <v>0</v>
      </c>
      <c r="C92" s="38">
        <f>'Element Specifications'!G456</f>
        <v>0</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f>'Element Specifications'!G450</f>
        <v>0</v>
      </c>
    </row>
    <row r="95" spans="1:3" x14ac:dyDescent="0.35">
      <c r="A95" t="str">
        <f>'Element Specifications'!A452</f>
        <v>DIM_Ethnicities</v>
      </c>
      <c r="B95">
        <f>'Element Specifications'!C452</f>
        <v>0</v>
      </c>
      <c r="C95" s="38">
        <f>'Element Specifications'!G452</f>
        <v>0</v>
      </c>
    </row>
    <row r="96" spans="1:3" x14ac:dyDescent="0.35">
      <c r="A96" t="str">
        <f>'Element Specifications'!A453</f>
        <v>DIM_HSR</v>
      </c>
      <c r="B96">
        <f>'Element Specifications'!C453</f>
        <v>0</v>
      </c>
      <c r="C96" s="38">
        <f>'Element Specifications'!G453</f>
        <v>0</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t="str">
        <f>'Element Specifications'!G457</f>
        <v>X</v>
      </c>
    </row>
    <row r="99" spans="1:3" x14ac:dyDescent="0.35">
      <c r="A99" t="str">
        <f>'Element Specifications'!A448</f>
        <v>DIM_Places_of_Service</v>
      </c>
      <c r="B99">
        <f>'Element Specifications'!C448</f>
        <v>0</v>
      </c>
      <c r="C99" s="38" t="str">
        <f>'Element Specifications'!G448</f>
        <v>X</v>
      </c>
    </row>
    <row r="100" spans="1:3" x14ac:dyDescent="0.35">
      <c r="A100" t="str">
        <f>'Element Specifications'!A454</f>
        <v>DIM_Races</v>
      </c>
      <c r="B100">
        <f>'Element Specifications'!C454</f>
        <v>0</v>
      </c>
      <c r="C100" s="38">
        <f>'Element Specifications'!G454</f>
        <v>0</v>
      </c>
    </row>
    <row r="101" spans="1:3" x14ac:dyDescent="0.35">
      <c r="A101" t="str">
        <f>'Element Specifications'!A458</f>
        <v>DIM_Relationship_Codes</v>
      </c>
      <c r="B101">
        <f>'Element Specifications'!C458</f>
        <v>0</v>
      </c>
      <c r="C101" s="38">
        <f>'Element Specifications'!G458</f>
        <v>0</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f>'Element Specifications'!G459</f>
        <v>0</v>
      </c>
    </row>
    <row r="105" spans="1:3" x14ac:dyDescent="0.35">
      <c r="A105" t="str">
        <f>'Element Specifications'!A218</f>
        <v>Member_Eligibility</v>
      </c>
      <c r="B105" t="str">
        <f>'Element Specifications'!C218</f>
        <v>Acturarial_Value</v>
      </c>
      <c r="C105" s="38">
        <f>'Element Specifications'!G218</f>
        <v>0</v>
      </c>
    </row>
    <row r="106" spans="1:3" x14ac:dyDescent="0.35">
      <c r="A106" t="str">
        <f>'Element Specifications'!A199</f>
        <v>Member_Eligibility</v>
      </c>
      <c r="B106" t="str">
        <f>'Element Specifications'!C199</f>
        <v>Coverage_Level_Cd</v>
      </c>
      <c r="C106" s="38">
        <f>'Element Specifications'!G199</f>
        <v>0</v>
      </c>
    </row>
    <row r="107" spans="1:3" x14ac:dyDescent="0.35">
      <c r="A107" t="str">
        <f>'Element Specifications'!A200</f>
        <v>Member_Eligibility</v>
      </c>
      <c r="B107" t="str">
        <f>'Element Specifications'!C200</f>
        <v>Coverage_Type_Cd</v>
      </c>
      <c r="C107" s="38">
        <f>'Element Specifications'!G200</f>
        <v>0</v>
      </c>
    </row>
    <row r="108" spans="1:3" x14ac:dyDescent="0.35">
      <c r="A108" t="str">
        <f>'Element Specifications'!A201</f>
        <v>Member_Eligibility</v>
      </c>
      <c r="B108" t="str">
        <f>'Element Specifications'!C201</f>
        <v>Dental_Coverage_Flag</v>
      </c>
      <c r="C108" s="38">
        <f>'Element Specifications'!G201</f>
        <v>0</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f>'Element Specifications'!G186</f>
        <v>0</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t="str">
        <f>'Element Specifications'!G189</f>
        <v>X</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f>'Element Specifications'!G198</f>
        <v>0</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f>'Element Specifications'!G117</f>
        <v>0</v>
      </c>
    </row>
    <row r="122" spans="1:3" x14ac:dyDescent="0.35">
      <c r="A122" t="str">
        <f>'Element Specifications'!A118</f>
        <v>Medical_Claims_Dx</v>
      </c>
      <c r="B122" t="str">
        <f>'Element Specifications'!C118</f>
        <v>POA_Description</v>
      </c>
      <c r="C122" s="38">
        <f>'Element Specifications'!G118</f>
        <v>0</v>
      </c>
    </row>
    <row r="123" spans="1:3" x14ac:dyDescent="0.35">
      <c r="A123" t="str">
        <f>'Element Specifications'!A119</f>
        <v>Medical_Claims_Dx</v>
      </c>
      <c r="B123" t="str">
        <f>'Element Specifications'!C119</f>
        <v>POA_Seq_Num</v>
      </c>
      <c r="C123" s="38">
        <f>'Element Specifications'!G119</f>
        <v>0</v>
      </c>
    </row>
    <row r="124" spans="1:3" x14ac:dyDescent="0.35">
      <c r="A124" t="str">
        <f>'Element Specifications'!A9</f>
        <v>Medical_Claims_Header</v>
      </c>
      <c r="B124" t="str">
        <f>'Element Specifications'!C9</f>
        <v>Admit_Diagnosis_Cd</v>
      </c>
      <c r="C124" s="38">
        <f>'Element Specifications'!G9</f>
        <v>0</v>
      </c>
    </row>
    <row r="125" spans="1:3" x14ac:dyDescent="0.35">
      <c r="A125" t="str">
        <f>'Element Specifications'!A11</f>
        <v>Medical_Claims_Header</v>
      </c>
      <c r="B125" t="str">
        <f>'Element Specifications'!C11</f>
        <v>Admit_Dt</v>
      </c>
      <c r="C125" s="38">
        <f>'Element Specifications'!G11</f>
        <v>0</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f>'Element Specifications'!G55</f>
        <v>0</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f>'Element Specifications'!G56</f>
        <v>0</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f>'Element Specifications'!G60</f>
        <v>0</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f>'Element Specifications'!G64</f>
        <v>0</v>
      </c>
    </row>
    <row r="144" spans="1:3" x14ac:dyDescent="0.35">
      <c r="A144" t="str">
        <f>'Element Specifications'!A65</f>
        <v>Medical_Claims_Header</v>
      </c>
      <c r="B144" t="str">
        <f>'Element Specifications'!C65</f>
        <v>Member_Age_Years_YE</v>
      </c>
      <c r="C144" s="38" t="str">
        <f>'Element Specifications'!G65</f>
        <v>X</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f>'Element Specifications'!G21</f>
        <v>0</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t="str">
        <f>'Element Specifications'!G41</f>
        <v>X</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f>'Element Specifications'!G43</f>
        <v>0</v>
      </c>
    </row>
    <row r="168" spans="1:3" x14ac:dyDescent="0.35">
      <c r="A168" t="str">
        <f>'Element Specifications'!A44</f>
        <v>Medical_Claims_Header</v>
      </c>
      <c r="B168" t="str">
        <f>'Element Specifications'!C44</f>
        <v>Admit_Source_Desc</v>
      </c>
      <c r="C168" s="38">
        <f>'Element Specifications'!G44</f>
        <v>0</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f>'Element Specifications'!G45</f>
        <v>0</v>
      </c>
    </row>
    <row r="171" spans="1:3" x14ac:dyDescent="0.35">
      <c r="A171" t="str">
        <f>'Element Specifications'!A46</f>
        <v>Medical_Claims_Header</v>
      </c>
      <c r="B171" t="str">
        <f>'Element Specifications'!C46</f>
        <v>Admit_Type_Desc</v>
      </c>
      <c r="C171" s="38">
        <f>'Element Specifications'!G46</f>
        <v>0</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t="str">
        <f>'Element Specifications'!G49</f>
        <v>X</v>
      </c>
    </row>
    <row r="177" spans="1:3" x14ac:dyDescent="0.35">
      <c r="A177" t="str">
        <f>'Element Specifications'!A34</f>
        <v>Medical_Claims_Header</v>
      </c>
      <c r="B177" t="str">
        <f>'Element Specifications'!C34</f>
        <v>Charge_Amt</v>
      </c>
      <c r="C177" s="38" t="str">
        <f>'Element Specifications'!G34</f>
        <v>X</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t="str">
        <f>'Element Specifications'!G52</f>
        <v>X</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f>'Element Specifications'!G53</f>
        <v>0</v>
      </c>
    </row>
    <row r="186" spans="1:3" x14ac:dyDescent="0.35">
      <c r="A186" t="str">
        <f>'Element Specifications'!A54</f>
        <v>Medical_Claims_Header</v>
      </c>
      <c r="B186" t="str">
        <f>'Element Specifications'!C54</f>
        <v>Dental_Flag</v>
      </c>
      <c r="C186" s="38">
        <f>'Element Specifications'!G54</f>
        <v>0</v>
      </c>
    </row>
    <row r="187" spans="1:3" x14ac:dyDescent="0.35">
      <c r="A187" t="str">
        <f>'Element Specifications'!A16</f>
        <v>Medical_Claims_Header</v>
      </c>
      <c r="B187" t="str">
        <f>'Element Specifications'!C16</f>
        <v>Discharge_Dt</v>
      </c>
      <c r="C187" s="38">
        <f>'Element Specifications'!G16</f>
        <v>0</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t="str">
        <f>'Element Specifications'!G95</f>
        <v>X</v>
      </c>
    </row>
    <row r="198" spans="1:3" x14ac:dyDescent="0.35">
      <c r="A198" t="str">
        <f>'Element Specifications'!A78</f>
        <v>Medical_Claims_Line</v>
      </c>
      <c r="B198" t="str">
        <f>'Element Specifications'!C78</f>
        <v>Revenue_Cd</v>
      </c>
      <c r="C198" s="38">
        <f>'Element Specifications'!G78</f>
        <v>0</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t="str">
        <f>'Element Specifications'!G105</f>
        <v>X</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t="str">
        <f>'Element Specifications'!G98</f>
        <v>X</v>
      </c>
    </row>
    <row r="212" spans="1:3" x14ac:dyDescent="0.35">
      <c r="A212" t="str">
        <f>'Element Specifications'!A87</f>
        <v>Medical_Claims_Line</v>
      </c>
      <c r="B212" t="str">
        <f>'Element Specifications'!C87</f>
        <v>Charge_Amt</v>
      </c>
      <c r="C212" s="38" t="str">
        <f>'Element Specifications'!G87</f>
        <v>X</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f>'Element Specifications'!G99</f>
        <v>0</v>
      </c>
    </row>
    <row r="224" spans="1:3" x14ac:dyDescent="0.35">
      <c r="A224" t="str">
        <f>'Element Specifications'!A100</f>
        <v>Medical_Claims_Line</v>
      </c>
      <c r="B224" t="str">
        <f>'Element Specifications'!C100</f>
        <v>Dental_Flag</v>
      </c>
      <c r="C224" s="38">
        <f>'Element Specifications'!G100</f>
        <v>0</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f>'Element Specifications'!G231</f>
        <v>0</v>
      </c>
    </row>
    <row r="234" spans="1:3" x14ac:dyDescent="0.35">
      <c r="A234" t="str">
        <f>'Element Specifications'!A232</f>
        <v>Member</v>
      </c>
      <c r="B234" t="str">
        <f>'Element Specifications'!C232</f>
        <v>Ethnicity_2_Cd</v>
      </c>
      <c r="C234" s="38">
        <f>'Element Specifications'!G232</f>
        <v>0</v>
      </c>
    </row>
    <row r="235" spans="1:3" x14ac:dyDescent="0.35">
      <c r="A235" t="str">
        <f>'Element Specifications'!A233</f>
        <v>Member</v>
      </c>
      <c r="B235" t="str">
        <f>'Element Specifications'!C233</f>
        <v>Hispanic_Ind</v>
      </c>
      <c r="C235" s="38">
        <f>'Element Specifications'!G233</f>
        <v>0</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f>'Element Specifications'!G220</f>
        <v>0</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f>'Element Specifications'!G223</f>
        <v>0</v>
      </c>
    </row>
    <row r="241" spans="1:3" x14ac:dyDescent="0.35">
      <c r="A241" t="str">
        <f>'Element Specifications'!A234</f>
        <v>Member</v>
      </c>
      <c r="B241" t="str">
        <f>'Element Specifications'!C234</f>
        <v>Member_Gender_Cd</v>
      </c>
      <c r="C241" s="38">
        <f>'Element Specifications'!G234</f>
        <v>0</v>
      </c>
    </row>
    <row r="242" spans="1:3" x14ac:dyDescent="0.35">
      <c r="A242" t="str">
        <f>'Element Specifications'!A229</f>
        <v>Member</v>
      </c>
      <c r="B242" t="str">
        <f>'Element Specifications'!C229</f>
        <v>Member_HSR</v>
      </c>
      <c r="C242" s="38">
        <f>'Element Specifications'!G229</f>
        <v>0</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f>'Element Specifications'!G225</f>
        <v>0</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f>'Element Specifications'!G235</f>
        <v>0</v>
      </c>
    </row>
    <row r="247" spans="1:3" x14ac:dyDescent="0.35">
      <c r="A247" t="str">
        <f>'Element Specifications'!A227</f>
        <v>Member</v>
      </c>
      <c r="B247" t="str">
        <f>'Element Specifications'!C227</f>
        <v>Member_Zip_Cd</v>
      </c>
      <c r="C247" s="38">
        <f>'Element Specifications'!G227</f>
        <v>0</v>
      </c>
    </row>
    <row r="248" spans="1:3" x14ac:dyDescent="0.35">
      <c r="A248" t="str">
        <f>'Element Specifications'!A228</f>
        <v>Member</v>
      </c>
      <c r="B248" t="str">
        <f>'Element Specifications'!C228</f>
        <v>Member_Zip_Cd_3_Digit</v>
      </c>
      <c r="C248" s="38">
        <f>'Element Specifications'!G228</f>
        <v>0</v>
      </c>
    </row>
    <row r="249" spans="1:3" x14ac:dyDescent="0.35">
      <c r="A249" t="str">
        <f>'Element Specifications'!A236</f>
        <v>Member</v>
      </c>
      <c r="B249" t="str">
        <f>'Element Specifications'!C236</f>
        <v>Other_Ethnicity</v>
      </c>
      <c r="C249" s="38">
        <f>'Element Specifications'!G236</f>
        <v>0</v>
      </c>
    </row>
    <row r="250" spans="1:3" x14ac:dyDescent="0.35">
      <c r="A250" t="str">
        <f>'Element Specifications'!A237</f>
        <v>Member</v>
      </c>
      <c r="B250" t="str">
        <f>'Element Specifications'!C237</f>
        <v>Other_Race</v>
      </c>
      <c r="C250" s="38">
        <f>'Element Specifications'!G237</f>
        <v>0</v>
      </c>
    </row>
    <row r="251" spans="1:3" x14ac:dyDescent="0.35">
      <c r="A251" t="str">
        <f>'Element Specifications'!A238</f>
        <v>Member</v>
      </c>
      <c r="B251" t="str">
        <f>'Element Specifications'!C238</f>
        <v>Payer_Cd</v>
      </c>
      <c r="C251" s="38">
        <f>'Element Specifications'!G238</f>
        <v>0</v>
      </c>
    </row>
    <row r="252" spans="1:3" x14ac:dyDescent="0.35">
      <c r="A252" t="str">
        <f>'Element Specifications'!A239</f>
        <v>Member</v>
      </c>
      <c r="B252" t="str">
        <f>'Element Specifications'!C239</f>
        <v>Race_1_Cd</v>
      </c>
      <c r="C252" s="38">
        <f>'Element Specifications'!G239</f>
        <v>0</v>
      </c>
    </row>
    <row r="253" spans="1:3" x14ac:dyDescent="0.35">
      <c r="A253" t="str">
        <f>'Element Specifications'!A240</f>
        <v>Member</v>
      </c>
      <c r="B253" t="str">
        <f>'Element Specifications'!C240</f>
        <v>Race_2_Cd</v>
      </c>
      <c r="C253" s="38">
        <f>'Element Specifications'!G240</f>
        <v>0</v>
      </c>
    </row>
    <row r="254" spans="1:3" x14ac:dyDescent="0.35">
      <c r="A254" t="str">
        <f>'Element Specifications'!A251</f>
        <v>Member_Composite</v>
      </c>
      <c r="B254" t="str">
        <f>'Element Specifications'!C251</f>
        <v>Ethnicity_1_Cd</v>
      </c>
      <c r="C254" s="38">
        <f>'Element Specifications'!G251</f>
        <v>0</v>
      </c>
    </row>
    <row r="255" spans="1:3" x14ac:dyDescent="0.35">
      <c r="A255" t="str">
        <f>'Element Specifications'!A252</f>
        <v>Member_Composite</v>
      </c>
      <c r="B255" t="str">
        <f>'Element Specifications'!C252</f>
        <v>Ethnicity_2_Cd</v>
      </c>
      <c r="C255" s="38">
        <f>'Element Specifications'!G252</f>
        <v>0</v>
      </c>
    </row>
    <row r="256" spans="1:3" x14ac:dyDescent="0.35">
      <c r="A256" t="str">
        <f>'Element Specifications'!A253</f>
        <v>Member_Composite</v>
      </c>
      <c r="B256" t="str">
        <f>'Element Specifications'!C253</f>
        <v>Hispanic_Ind</v>
      </c>
      <c r="C256" s="38">
        <f>'Element Specifications'!G253</f>
        <v>0</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f>'Element Specifications'!G242</f>
        <v>0</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f>'Element Specifications'!G245</f>
        <v>0</v>
      </c>
    </row>
    <row r="262" spans="1:3" x14ac:dyDescent="0.35">
      <c r="A262" t="str">
        <f>'Element Specifications'!A254</f>
        <v>Member_Composite</v>
      </c>
      <c r="B262" t="str">
        <f>'Element Specifications'!C254</f>
        <v>Member_Gender_Cd</v>
      </c>
      <c r="C262" s="38">
        <f>'Element Specifications'!G254</f>
        <v>0</v>
      </c>
    </row>
    <row r="263" spans="1:3" x14ac:dyDescent="0.35">
      <c r="A263" t="str">
        <f>'Element Specifications'!A249</f>
        <v>Member_Composite</v>
      </c>
      <c r="B263" t="str">
        <f>'Element Specifications'!C249</f>
        <v>Member_HSR</v>
      </c>
      <c r="C263" s="38">
        <f>'Element Specifications'!G249</f>
        <v>0</v>
      </c>
    </row>
    <row r="264" spans="1:3" x14ac:dyDescent="0.35">
      <c r="A264" t="str">
        <f>'Element Specifications'!A246</f>
        <v>Member_Composite</v>
      </c>
      <c r="B264" t="str">
        <f>'Element Specifications'!C246</f>
        <v>Member_State_Cd</v>
      </c>
      <c r="C264" s="38">
        <f>'Element Specifications'!G246</f>
        <v>0</v>
      </c>
    </row>
    <row r="265" spans="1:3" x14ac:dyDescent="0.35">
      <c r="A265" t="str">
        <f>'Element Specifications'!A255</f>
        <v>Member_Composite</v>
      </c>
      <c r="B265" t="str">
        <f>'Element Specifications'!C255</f>
        <v>Member_Subscriber_Rlp_Cd</v>
      </c>
      <c r="C265" s="38">
        <f>'Element Specifications'!G255</f>
        <v>0</v>
      </c>
    </row>
    <row r="266" spans="1:3" x14ac:dyDescent="0.35">
      <c r="A266" t="str">
        <f>'Element Specifications'!A247</f>
        <v>Member_Composite</v>
      </c>
      <c r="B266" t="str">
        <f>'Element Specifications'!C247</f>
        <v>Member_Zip_Cd</v>
      </c>
      <c r="C266" s="38">
        <f>'Element Specifications'!G247</f>
        <v>0</v>
      </c>
    </row>
    <row r="267" spans="1:3" x14ac:dyDescent="0.35">
      <c r="A267" t="str">
        <f>'Element Specifications'!A248</f>
        <v>Member_Composite</v>
      </c>
      <c r="B267" t="str">
        <f>'Element Specifications'!C248</f>
        <v>Member_Zip_Cd_3_Digit</v>
      </c>
      <c r="C267" s="38">
        <f>'Element Specifications'!G248</f>
        <v>0</v>
      </c>
    </row>
    <row r="268" spans="1:3" x14ac:dyDescent="0.35">
      <c r="A268" t="str">
        <f>'Element Specifications'!A256</f>
        <v>Member_Composite</v>
      </c>
      <c r="B268" t="str">
        <f>'Element Specifications'!C256</f>
        <v>Other_Ethnicity</v>
      </c>
      <c r="C268" s="38">
        <f>'Element Specifications'!G256</f>
        <v>0</v>
      </c>
    </row>
    <row r="269" spans="1:3" x14ac:dyDescent="0.35">
      <c r="A269" t="str">
        <f>'Element Specifications'!A257</f>
        <v>Member_Composite</v>
      </c>
      <c r="B269" t="str">
        <f>'Element Specifications'!C257</f>
        <v>Other_Race</v>
      </c>
      <c r="C269" s="38">
        <f>'Element Specifications'!G257</f>
        <v>0</v>
      </c>
    </row>
    <row r="270" spans="1:3" x14ac:dyDescent="0.35">
      <c r="A270" t="str">
        <f>'Element Specifications'!A258</f>
        <v>Member_Composite</v>
      </c>
      <c r="B270" t="str">
        <f>'Element Specifications'!C258</f>
        <v>Race_1_Cd</v>
      </c>
      <c r="C270" s="38">
        <f>'Element Specifications'!G258</f>
        <v>0</v>
      </c>
    </row>
    <row r="271" spans="1:3" x14ac:dyDescent="0.35">
      <c r="A271" t="str">
        <f>'Element Specifications'!A259</f>
        <v>Member_Composite</v>
      </c>
      <c r="B271" t="str">
        <f>'Element Specifications'!C259</f>
        <v>Race_2_Cd</v>
      </c>
      <c r="C271" s="38">
        <f>'Element Specifications'!G259</f>
        <v>0</v>
      </c>
    </row>
    <row r="272" spans="1:3" x14ac:dyDescent="0.35">
      <c r="A272" t="str">
        <f>'Element Specifications'!A210</f>
        <v>Member_Eligibility</v>
      </c>
      <c r="B272" t="str">
        <f>'Element Specifications'!C210</f>
        <v>ERISA_Ind</v>
      </c>
      <c r="C272" s="38" t="str">
        <f>'Element Specifications'!G210</f>
        <v>X</v>
      </c>
    </row>
    <row r="273" spans="1:3" x14ac:dyDescent="0.35">
      <c r="A273" t="str">
        <f>'Element Specifications'!A211</f>
        <v>Member_Eligibility</v>
      </c>
      <c r="B273" t="str">
        <f>'Element Specifications'!C211</f>
        <v>Exchange_Offering</v>
      </c>
      <c r="C273" s="38" t="str">
        <f>'Element Specifications'!G211</f>
        <v>X</v>
      </c>
    </row>
    <row r="274" spans="1:3" x14ac:dyDescent="0.35">
      <c r="A274" t="str">
        <f>'Element Specifications'!A212</f>
        <v>Member_Eligibility</v>
      </c>
      <c r="B274" t="str">
        <f>'Element Specifications'!C212</f>
        <v>Grandfather_Status</v>
      </c>
      <c r="C274" s="38">
        <f>'Element Specifications'!G212</f>
        <v>0</v>
      </c>
    </row>
    <row r="275" spans="1:3" x14ac:dyDescent="0.35">
      <c r="A275" t="str">
        <f>'Element Specifications'!A213</f>
        <v>Member_Eligibility</v>
      </c>
      <c r="B275" t="str">
        <f>'Element Specifications'!C213</f>
        <v>Group_Size</v>
      </c>
      <c r="C275" s="38" t="str">
        <f>'Element Specifications'!G213</f>
        <v>X</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f>'Element Specifications'!G202</f>
        <v>0</v>
      </c>
    </row>
    <row r="278" spans="1:3" x14ac:dyDescent="0.35">
      <c r="A278" t="str">
        <f>'Element Specifications'!A203</f>
        <v>Member_Eligibility</v>
      </c>
      <c r="B278" t="str">
        <f>'Element Specifications'!C203</f>
        <v>Insurance_Product_Type_Desc</v>
      </c>
      <c r="C278" s="38">
        <f>'Element Specifications'!G203</f>
        <v>0</v>
      </c>
    </row>
    <row r="279" spans="1:3" x14ac:dyDescent="0.35">
      <c r="A279" t="str">
        <f>'Element Specifications'!A215</f>
        <v>Member_Eligibility</v>
      </c>
      <c r="B279" t="str">
        <f>'Element Specifications'!C215</f>
        <v>Metallic_Value</v>
      </c>
      <c r="C279" s="38">
        <f>'Element Specifications'!G215</f>
        <v>0</v>
      </c>
    </row>
    <row r="280" spans="1:3" x14ac:dyDescent="0.35">
      <c r="A280" t="str">
        <f>'Element Specifications'!A216</f>
        <v>Member_Eligibility</v>
      </c>
      <c r="B280" t="str">
        <f>'Element Specifications'!C216</f>
        <v>Metallic_Value_Desc</v>
      </c>
      <c r="C280" s="38">
        <f>'Element Specifications'!G216</f>
        <v>0</v>
      </c>
    </row>
    <row r="281" spans="1:3" x14ac:dyDescent="0.35">
      <c r="A281" t="str">
        <f>'Element Specifications'!A190</f>
        <v>Member_Eligibility</v>
      </c>
      <c r="B281" t="str">
        <f>'Element Specifications'!C190</f>
        <v>Plan_Effective_Dt</v>
      </c>
      <c r="C281" s="38">
        <f>'Element Specifications'!G190</f>
        <v>0</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t="str">
        <f>'Element Specifications'!G193</f>
        <v>X</v>
      </c>
    </row>
    <row r="285" spans="1:3" x14ac:dyDescent="0.35">
      <c r="A285" t="str">
        <f>'Element Specifications'!A194</f>
        <v>Member_Eligibility</v>
      </c>
      <c r="B285" t="str">
        <f>'Element Specifications'!C194</f>
        <v>Plan_Term_Dt</v>
      </c>
      <c r="C285" s="38">
        <f>'Element Specifications'!G194</f>
        <v>0</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t="str">
        <f>'Element Specifications'!G197</f>
        <v>X</v>
      </c>
    </row>
    <row r="289" spans="1:3" x14ac:dyDescent="0.35">
      <c r="A289" t="str">
        <f>'Element Specifications'!A207</f>
        <v>Member_Eligibility</v>
      </c>
      <c r="B289" t="str">
        <f>'Element Specifications'!C207</f>
        <v>Prescription_Drug_Coverage_Flag</v>
      </c>
      <c r="C289" s="38">
        <f>'Element Specifications'!G207</f>
        <v>0</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t="str">
        <f>'Element Specifications'!G217</f>
        <v>X</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f>'Element Specifications'!G279</f>
        <v>0</v>
      </c>
    </row>
    <row r="296" spans="1:3" x14ac:dyDescent="0.35">
      <c r="A296" t="str">
        <f>'Element Specifications'!A280</f>
        <v>Pharmacy_Claims_Header</v>
      </c>
      <c r="B296" t="str">
        <f>'Element Specifications'!C280</f>
        <v>Charge_Amt</v>
      </c>
      <c r="C296" s="38">
        <f>'Element Specifications'!G280</f>
        <v>0</v>
      </c>
    </row>
    <row r="297" spans="1:3" x14ac:dyDescent="0.35">
      <c r="A297" t="str">
        <f>'Element Specifications'!A263</f>
        <v>Pharmacy_Claims_Header</v>
      </c>
      <c r="B297" t="str">
        <f>'Element Specifications'!C263</f>
        <v>Claim_ID</v>
      </c>
      <c r="C297" s="38">
        <f>'Element Specifications'!G263</f>
        <v>0</v>
      </c>
    </row>
    <row r="298" spans="1:3" x14ac:dyDescent="0.35">
      <c r="A298" t="str">
        <f>'Element Specifications'!A290</f>
        <v>Pharmacy_Claims_Header</v>
      </c>
      <c r="B298" t="str">
        <f>'Element Specifications'!C290</f>
        <v>Claim_Status_Cd</v>
      </c>
      <c r="C298" s="38">
        <f>'Element Specifications'!G290</f>
        <v>0</v>
      </c>
    </row>
    <row r="299" spans="1:3" x14ac:dyDescent="0.35">
      <c r="A299" t="str">
        <f>'Element Specifications'!A291</f>
        <v>Pharmacy_Claims_Header</v>
      </c>
      <c r="B299" t="str">
        <f>'Element Specifications'!C291</f>
        <v>Claim_Type_Cd</v>
      </c>
      <c r="C299" s="38">
        <f>'Element Specifications'!G291</f>
        <v>0</v>
      </c>
    </row>
    <row r="300" spans="1:3" x14ac:dyDescent="0.35">
      <c r="A300" t="str">
        <f>'Element Specifications'!A292</f>
        <v>Pharmacy_Claims_Header</v>
      </c>
      <c r="B300" t="str">
        <f>'Element Specifications'!C292</f>
        <v>COB_Flag</v>
      </c>
      <c r="C300" s="38">
        <f>'Element Specifications'!G292</f>
        <v>0</v>
      </c>
    </row>
    <row r="301" spans="1:3" x14ac:dyDescent="0.35">
      <c r="A301" t="str">
        <f>'Element Specifications'!A281</f>
        <v>Pharmacy_Claims_Header</v>
      </c>
      <c r="B301" t="str">
        <f>'Element Specifications'!C281</f>
        <v>Coinsurance_Amt</v>
      </c>
      <c r="C301" s="38">
        <f>'Element Specifications'!G281</f>
        <v>0</v>
      </c>
    </row>
    <row r="302" spans="1:3" x14ac:dyDescent="0.35">
      <c r="A302" t="str">
        <f>'Element Specifications'!A282</f>
        <v>Pharmacy_Claims_Header</v>
      </c>
      <c r="B302" t="str">
        <f>'Element Specifications'!C282</f>
        <v>Copay_Amt</v>
      </c>
      <c r="C302" s="38">
        <f>'Element Specifications'!G282</f>
        <v>0</v>
      </c>
    </row>
    <row r="303" spans="1:3" x14ac:dyDescent="0.35">
      <c r="A303" t="str">
        <f>'Element Specifications'!A283</f>
        <v>Pharmacy_Claims_Header</v>
      </c>
      <c r="B303" t="str">
        <f>'Element Specifications'!C283</f>
        <v>Deductible_Amt</v>
      </c>
      <c r="C303" s="38">
        <f>'Element Specifications'!G283</f>
        <v>0</v>
      </c>
    </row>
    <row r="304" spans="1:3" x14ac:dyDescent="0.35">
      <c r="A304" t="str">
        <f>'Element Specifications'!A293</f>
        <v>Pharmacy_Claims_Header</v>
      </c>
      <c r="B304" t="str">
        <f>'Element Specifications'!C293</f>
        <v>Insurance_Product_Type_Cd</v>
      </c>
      <c r="C304" s="38">
        <f>'Element Specifications'!G293</f>
        <v>0</v>
      </c>
    </row>
    <row r="305" spans="1:3" x14ac:dyDescent="0.35">
      <c r="A305" t="str">
        <f>'Element Specifications'!A294</f>
        <v>Pharmacy_Claims_Header</v>
      </c>
      <c r="B305" t="str">
        <f>'Element Specifications'!C294</f>
        <v>Insurance_Product_Type_Desc</v>
      </c>
      <c r="C305" s="38">
        <f>'Element Specifications'!G294</f>
        <v>0</v>
      </c>
    </row>
    <row r="306" spans="1:3" x14ac:dyDescent="0.35">
      <c r="A306" t="str">
        <f>'Element Specifications'!A295</f>
        <v>Pharmacy_Claims_Header</v>
      </c>
      <c r="B306" t="str">
        <f>'Element Specifications'!C295</f>
        <v>Line_of_Business_Cd</v>
      </c>
      <c r="C306" s="38">
        <f>'Element Specifications'!G295</f>
        <v>0</v>
      </c>
    </row>
    <row r="307" spans="1:3" x14ac:dyDescent="0.35">
      <c r="A307" t="str">
        <f>'Element Specifications'!A296</f>
        <v>Pharmacy_Claims_Header</v>
      </c>
      <c r="B307" t="str">
        <f>'Element Specifications'!C296</f>
        <v>Member_Age_Days</v>
      </c>
      <c r="C307" s="38">
        <f>'Element Specifications'!G296</f>
        <v>0</v>
      </c>
    </row>
    <row r="308" spans="1:3" x14ac:dyDescent="0.35">
      <c r="A308" t="str">
        <f>'Element Specifications'!A297</f>
        <v>Pharmacy_Claims_Header</v>
      </c>
      <c r="B308" t="str">
        <f>'Element Specifications'!C297</f>
        <v>Member_Age_Years</v>
      </c>
      <c r="C308" s="38">
        <f>'Element Specifications'!G297</f>
        <v>0</v>
      </c>
    </row>
    <row r="309" spans="1:3" x14ac:dyDescent="0.35">
      <c r="A309" t="str">
        <f>'Element Specifications'!A298</f>
        <v>Pharmacy_Claims_Header</v>
      </c>
      <c r="B309" t="str">
        <f>'Element Specifications'!C298</f>
        <v>Member_Age_Years_YE</v>
      </c>
      <c r="C309" s="38">
        <f>'Element Specifications'!G298</f>
        <v>0</v>
      </c>
    </row>
    <row r="310" spans="1:3" x14ac:dyDescent="0.35">
      <c r="A310" t="str">
        <f>'Element Specifications'!A264</f>
        <v>Pharmacy_Claims_Header</v>
      </c>
      <c r="B310" t="str">
        <f>'Element Specifications'!C264</f>
        <v>Member_Composite_ID</v>
      </c>
      <c r="C310" s="38">
        <f>'Element Specifications'!G264</f>
        <v>0</v>
      </c>
    </row>
    <row r="311" spans="1:3" x14ac:dyDescent="0.35">
      <c r="A311" t="str">
        <f>'Element Specifications'!A299</f>
        <v>Pharmacy_Claims_Header</v>
      </c>
      <c r="B311" t="str">
        <f>'Element Specifications'!C299</f>
        <v>Member_Eligible_Flag</v>
      </c>
      <c r="C311" s="38">
        <f>'Element Specifications'!G299</f>
        <v>0</v>
      </c>
    </row>
    <row r="312" spans="1:3" x14ac:dyDescent="0.35">
      <c r="A312" t="str">
        <f>'Element Specifications'!A265</f>
        <v>Pharmacy_Claims_Header</v>
      </c>
      <c r="B312" t="str">
        <f>'Element Specifications'!C265</f>
        <v>Member_ID</v>
      </c>
      <c r="C312" s="38">
        <f>'Element Specifications'!G265</f>
        <v>0</v>
      </c>
    </row>
    <row r="313" spans="1:3" x14ac:dyDescent="0.35">
      <c r="A313" t="str">
        <f>'Element Specifications'!A284</f>
        <v>Pharmacy_Claims_Header</v>
      </c>
      <c r="B313" t="str">
        <f>'Element Specifications'!C284</f>
        <v>Member_Liability_Amt</v>
      </c>
      <c r="C313" s="38">
        <f>'Element Specifications'!G284</f>
        <v>0</v>
      </c>
    </row>
    <row r="314" spans="1:3" x14ac:dyDescent="0.35">
      <c r="A314" t="str">
        <f>'Element Specifications'!A275</f>
        <v>Pharmacy_Claims_Header</v>
      </c>
      <c r="B314" t="str">
        <f>'Element Specifications'!C275</f>
        <v>Paid_Dt</v>
      </c>
      <c r="C314" s="38">
        <f>'Element Specifications'!G275</f>
        <v>0</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f>'Element Specifications'!G277</f>
        <v>0</v>
      </c>
    </row>
    <row r="317" spans="1:3" x14ac:dyDescent="0.35">
      <c r="A317" t="str">
        <f>'Element Specifications'!A278</f>
        <v>Pharmacy_Claims_Header</v>
      </c>
      <c r="B317" t="str">
        <f>'Element Specifications'!C278</f>
        <v>Paid_Dt_Year</v>
      </c>
      <c r="C317" s="38">
        <f>'Element Specifications'!G278</f>
        <v>0</v>
      </c>
    </row>
    <row r="318" spans="1:3" x14ac:dyDescent="0.35">
      <c r="A318" t="str">
        <f>'Element Specifications'!A300</f>
        <v>Pharmacy_Claims_Header</v>
      </c>
      <c r="B318" t="str">
        <f>'Element Specifications'!C300</f>
        <v>Payer_Cd</v>
      </c>
      <c r="C318" s="38">
        <f>'Element Specifications'!G300</f>
        <v>0</v>
      </c>
    </row>
    <row r="319" spans="1:3" x14ac:dyDescent="0.35">
      <c r="A319" t="str">
        <f>'Element Specifications'!A301</f>
        <v>Pharmacy_Claims_Header</v>
      </c>
      <c r="B319" t="str">
        <f>'Element Specifications'!C301</f>
        <v>Pharmacy_ID</v>
      </c>
      <c r="C319" s="38">
        <f>'Element Specifications'!G301</f>
        <v>0</v>
      </c>
    </row>
    <row r="320" spans="1:3" x14ac:dyDescent="0.35">
      <c r="A320" t="str">
        <f>'Element Specifications'!A285</f>
        <v>Pharmacy_Claims_Header</v>
      </c>
      <c r="B320" t="str">
        <f>'Element Specifications'!C285</f>
        <v>Plan_Paid_Amt</v>
      </c>
      <c r="C320" s="38">
        <f>'Element Specifications'!G285</f>
        <v>0</v>
      </c>
    </row>
    <row r="321" spans="1:3" x14ac:dyDescent="0.35">
      <c r="A321" t="str">
        <f>'Element Specifications'!A286</f>
        <v>Pharmacy_Claims_Header</v>
      </c>
      <c r="B321" t="str">
        <f>'Element Specifications'!C286</f>
        <v>Postage_Claim_Amt</v>
      </c>
      <c r="C321" s="38">
        <f>'Element Specifications'!G286</f>
        <v>0</v>
      </c>
    </row>
    <row r="322" spans="1:3" x14ac:dyDescent="0.35">
      <c r="A322" t="str">
        <f>'Element Specifications'!A267</f>
        <v>Pharmacy_Claims_Header</v>
      </c>
      <c r="B322" t="str">
        <f>'Element Specifications'!C267</f>
        <v>Rx_Fill_Date_First</v>
      </c>
      <c r="C322" s="38">
        <f>'Element Specifications'!G267</f>
        <v>0</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f>'Element Specifications'!G269</f>
        <v>0</v>
      </c>
    </row>
    <row r="325" spans="1:3" x14ac:dyDescent="0.35">
      <c r="A325" t="str">
        <f>'Element Specifications'!A270</f>
        <v>Pharmacy_Claims_Header</v>
      </c>
      <c r="B325" t="str">
        <f>'Element Specifications'!C270</f>
        <v>Rx_Fill_Date_First_Year</v>
      </c>
      <c r="C325" s="38">
        <f>'Element Specifications'!G270</f>
        <v>0</v>
      </c>
    </row>
    <row r="326" spans="1:3" x14ac:dyDescent="0.35">
      <c r="A326" t="str">
        <f>'Element Specifications'!A271</f>
        <v>Pharmacy_Claims_Header</v>
      </c>
      <c r="B326" t="str">
        <f>'Element Specifications'!C271</f>
        <v>Rx_Fill_Date_Latest</v>
      </c>
      <c r="C326" s="38">
        <f>'Element Specifications'!G271</f>
        <v>0</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f>'Element Specifications'!G273</f>
        <v>0</v>
      </c>
    </row>
    <row r="329" spans="1:3" x14ac:dyDescent="0.35">
      <c r="A329" t="str">
        <f>'Element Specifications'!A274</f>
        <v>Pharmacy_Claims_Header</v>
      </c>
      <c r="B329" t="str">
        <f>'Element Specifications'!C274</f>
        <v>Rx_Fill_Date_Latest_Year</v>
      </c>
      <c r="C329" s="38">
        <f>'Element Specifications'!G274</f>
        <v>0</v>
      </c>
    </row>
    <row r="330" spans="1:3" x14ac:dyDescent="0.35">
      <c r="A330" t="str">
        <f>'Element Specifications'!A311</f>
        <v>Pharmacy_Claims_Line</v>
      </c>
      <c r="B330" t="str">
        <f>'Element Specifications'!C311</f>
        <v>Charge_Amt</v>
      </c>
      <c r="C330" s="38">
        <f>'Element Specifications'!G311</f>
        <v>0</v>
      </c>
    </row>
    <row r="331" spans="1:3" x14ac:dyDescent="0.35">
      <c r="A331" t="str">
        <f>'Element Specifications'!A303</f>
        <v>Pharmacy_Claims_Line</v>
      </c>
      <c r="B331" t="str">
        <f>'Element Specifications'!C303</f>
        <v>Claim_ID</v>
      </c>
      <c r="C331" s="38">
        <f>'Element Specifications'!G303</f>
        <v>0</v>
      </c>
    </row>
    <row r="332" spans="1:3" x14ac:dyDescent="0.35">
      <c r="A332" t="str">
        <f>'Element Specifications'!A330</f>
        <v>Pharmacy_Claims_Line</v>
      </c>
      <c r="B332" t="str">
        <f>'Element Specifications'!C330</f>
        <v>Claim_Status_Cd</v>
      </c>
      <c r="C332" s="38">
        <f>'Element Specifications'!G330</f>
        <v>0</v>
      </c>
    </row>
    <row r="333" spans="1:3" x14ac:dyDescent="0.35">
      <c r="A333" t="str">
        <f>'Element Specifications'!A312</f>
        <v>Pharmacy_Claims_Line</v>
      </c>
      <c r="B333" t="str">
        <f>'Element Specifications'!C312</f>
        <v>Coinsurance_Amt</v>
      </c>
      <c r="C333" s="38">
        <f>'Element Specifications'!G312</f>
        <v>0</v>
      </c>
    </row>
    <row r="334" spans="1:3" x14ac:dyDescent="0.35">
      <c r="A334" t="str">
        <f>'Element Specifications'!A325</f>
        <v>Pharmacy_Claims_Line</v>
      </c>
      <c r="B334" t="str">
        <f>'Element Specifications'!C325</f>
        <v>Compound_Drug_Ind</v>
      </c>
      <c r="C334" s="38">
        <f>'Element Specifications'!G325</f>
        <v>0</v>
      </c>
    </row>
    <row r="335" spans="1:3" x14ac:dyDescent="0.35">
      <c r="A335" t="str">
        <f>'Element Specifications'!A313</f>
        <v>Pharmacy_Claims_Line</v>
      </c>
      <c r="B335" t="str">
        <f>'Element Specifications'!C313</f>
        <v>Copay_Amt</v>
      </c>
      <c r="C335" s="38">
        <f>'Element Specifications'!G313</f>
        <v>0</v>
      </c>
    </row>
    <row r="336" spans="1:3" x14ac:dyDescent="0.35">
      <c r="A336" t="str">
        <f>'Element Specifications'!A326</f>
        <v>Pharmacy_Claims_Line</v>
      </c>
      <c r="B336" t="str">
        <f>'Element Specifications'!C326</f>
        <v>Days_Supply</v>
      </c>
      <c r="C336" s="38">
        <f>'Element Specifications'!G326</f>
        <v>0</v>
      </c>
    </row>
    <row r="337" spans="1:3" x14ac:dyDescent="0.35">
      <c r="A337" t="str">
        <f>'Element Specifications'!A314</f>
        <v>Pharmacy_Claims_Line</v>
      </c>
      <c r="B337" t="str">
        <f>'Element Specifications'!C314</f>
        <v>Deductible_Amt</v>
      </c>
      <c r="C337" s="38">
        <f>'Element Specifications'!G314</f>
        <v>0</v>
      </c>
    </row>
    <row r="338" spans="1:3" x14ac:dyDescent="0.35">
      <c r="A338" t="str">
        <f>'Element Specifications'!A327</f>
        <v>Pharmacy_Claims_Line</v>
      </c>
      <c r="B338" t="str">
        <f>'Element Specifications'!C327</f>
        <v>Dispensed_As_Written_Cd</v>
      </c>
      <c r="C338" s="38">
        <f>'Element Specifications'!G327</f>
        <v>0</v>
      </c>
    </row>
    <row r="339" spans="1:3" x14ac:dyDescent="0.35">
      <c r="A339" t="str">
        <f>'Element Specifications'!A315</f>
        <v>Pharmacy_Claims_Line</v>
      </c>
      <c r="B339" t="str">
        <f>'Element Specifications'!C315</f>
        <v>Dispensing_Fee_Amt</v>
      </c>
      <c r="C339" s="38">
        <f>'Element Specifications'!G315</f>
        <v>0</v>
      </c>
    </row>
    <row r="340" spans="1:3" x14ac:dyDescent="0.35">
      <c r="A340" t="str">
        <f>'Element Specifications'!A322</f>
        <v>Pharmacy_Claims_Line</v>
      </c>
      <c r="B340" t="str">
        <f>'Element Specifications'!C322</f>
        <v>Drug_Nm</v>
      </c>
      <c r="C340" s="38">
        <f>'Element Specifications'!G322</f>
        <v>0</v>
      </c>
    </row>
    <row r="341" spans="1:3" x14ac:dyDescent="0.35">
      <c r="A341" t="str">
        <f>'Element Specifications'!A307</f>
        <v>Pharmacy_Claims_Line</v>
      </c>
      <c r="B341" t="str">
        <f>'Element Specifications'!C307</f>
        <v>Fill_Dt</v>
      </c>
      <c r="C341" s="38">
        <f>'Element Specifications'!G307</f>
        <v>0</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f>'Element Specifications'!G309</f>
        <v>0</v>
      </c>
    </row>
    <row r="344" spans="1:3" x14ac:dyDescent="0.35">
      <c r="A344" t="str">
        <f>'Element Specifications'!A310</f>
        <v>Pharmacy_Claims_Line</v>
      </c>
      <c r="B344" t="str">
        <f>'Element Specifications'!C310</f>
        <v>Fill_Dt_Year</v>
      </c>
      <c r="C344" s="38">
        <f>'Element Specifications'!G310</f>
        <v>0</v>
      </c>
    </row>
    <row r="345" spans="1:3" x14ac:dyDescent="0.35">
      <c r="A345" t="str">
        <f>'Element Specifications'!A328</f>
        <v>Pharmacy_Claims_Line</v>
      </c>
      <c r="B345" t="str">
        <f>'Element Specifications'!C328</f>
        <v>Generic_Drug_Ind</v>
      </c>
      <c r="C345" s="38">
        <f>'Element Specifications'!G328</f>
        <v>0</v>
      </c>
    </row>
    <row r="346" spans="1:3" x14ac:dyDescent="0.35">
      <c r="A346" t="str">
        <f>'Element Specifications'!A316</f>
        <v>Pharmacy_Claims_Line</v>
      </c>
      <c r="B346" t="str">
        <f>'Element Specifications'!C316</f>
        <v>Ingredient_Cost_Amt</v>
      </c>
      <c r="C346" s="38">
        <f>'Element Specifications'!G316</f>
        <v>0</v>
      </c>
    </row>
    <row r="347" spans="1:3" x14ac:dyDescent="0.35">
      <c r="A347" t="str">
        <f>'Element Specifications'!A329</f>
        <v>Pharmacy_Claims_Line</v>
      </c>
      <c r="B347" t="str">
        <f>'Element Specifications'!C329</f>
        <v>Line_No</v>
      </c>
      <c r="C347" s="38">
        <f>'Element Specifications'!G329</f>
        <v>0</v>
      </c>
    </row>
    <row r="348" spans="1:3" x14ac:dyDescent="0.35">
      <c r="A348" t="str">
        <f>'Element Specifications'!A304</f>
        <v>Pharmacy_Claims_Line</v>
      </c>
      <c r="B348" t="str">
        <f>'Element Specifications'!C304</f>
        <v>Member_Composite_ID</v>
      </c>
      <c r="C348" s="38">
        <f>'Element Specifications'!G304</f>
        <v>0</v>
      </c>
    </row>
    <row r="349" spans="1:3" x14ac:dyDescent="0.35">
      <c r="A349" t="str">
        <f>'Element Specifications'!A305</f>
        <v>Pharmacy_Claims_Line</v>
      </c>
      <c r="B349" t="str">
        <f>'Element Specifications'!C305</f>
        <v>Member_ID</v>
      </c>
      <c r="C349" s="38">
        <f>'Element Specifications'!G305</f>
        <v>0</v>
      </c>
    </row>
    <row r="350" spans="1:3" x14ac:dyDescent="0.35">
      <c r="A350" t="str">
        <f>'Element Specifications'!A317</f>
        <v>Pharmacy_Claims_Line</v>
      </c>
      <c r="B350" t="str">
        <f>'Element Specifications'!C317</f>
        <v>Member_Liability_Amt</v>
      </c>
      <c r="C350" s="38">
        <f>'Element Specifications'!G317</f>
        <v>0</v>
      </c>
    </row>
    <row r="351" spans="1:3" x14ac:dyDescent="0.35">
      <c r="A351" t="str">
        <f>'Element Specifications'!A323</f>
        <v>Pharmacy_Claims_Line</v>
      </c>
      <c r="B351" t="str">
        <f>'Element Specifications'!C323</f>
        <v>NDC_Cd</v>
      </c>
      <c r="C351" s="38">
        <f>'Element Specifications'!G323</f>
        <v>0</v>
      </c>
    </row>
    <row r="352" spans="1:3" x14ac:dyDescent="0.35">
      <c r="A352" t="str">
        <f>'Element Specifications'!A318</f>
        <v>Pharmacy_Claims_Line</v>
      </c>
      <c r="B352" t="str">
        <f>'Element Specifications'!C318</f>
        <v>Plan_Paid_Amt</v>
      </c>
      <c r="C352" s="38">
        <f>'Element Specifications'!G318</f>
        <v>0</v>
      </c>
    </row>
    <row r="353" spans="1:3" x14ac:dyDescent="0.35">
      <c r="A353" t="str">
        <f>'Element Specifications'!A331</f>
        <v>Pharmacy_Claims_Line</v>
      </c>
      <c r="B353" t="str">
        <f>'Element Specifications'!C331</f>
        <v>Quantity_Dispensed</v>
      </c>
      <c r="C353" s="38">
        <f>'Element Specifications'!G331</f>
        <v>0</v>
      </c>
    </row>
    <row r="354" spans="1:3" x14ac:dyDescent="0.35">
      <c r="A354" t="str">
        <f>'Element Specifications'!A332</f>
        <v>Pharmacy_Claims_Line</v>
      </c>
      <c r="B354" t="str">
        <f>'Element Specifications'!C332</f>
        <v>Refill_Ind</v>
      </c>
      <c r="C354" s="38">
        <f>'Element Specifications'!G332</f>
        <v>0</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f>'Element Specifications'!G130</f>
        <v>0</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f>'Element Specifications'!G141</f>
        <v>0</v>
      </c>
    </row>
    <row r="368" spans="1:3" x14ac:dyDescent="0.35">
      <c r="A368" t="str">
        <f>'Element Specifications'!A142</f>
        <v>Provider_Composite</v>
      </c>
      <c r="B368" t="str">
        <f>'Element Specifications'!C142</f>
        <v>Medicare_Provider_Id</v>
      </c>
      <c r="C368" s="38">
        <f>'Element Specifications'!G142</f>
        <v>0</v>
      </c>
    </row>
    <row r="369" spans="1:3" x14ac:dyDescent="0.35">
      <c r="A369" t="str">
        <f>'Element Specifications'!A143</f>
        <v>Provider_Composite</v>
      </c>
      <c r="B369" t="str">
        <f>'Element Specifications'!C143</f>
        <v>National_Provider_ID</v>
      </c>
      <c r="C369" s="38" t="str">
        <f>'Element Specifications'!G143</f>
        <v>X</v>
      </c>
    </row>
    <row r="370" spans="1:3" x14ac:dyDescent="0.35">
      <c r="A370" t="str">
        <f>'Element Specifications'!A144</f>
        <v>Provider_Composite</v>
      </c>
      <c r="B370" t="str">
        <f>'Element Specifications'!C144</f>
        <v>Organization_Nm</v>
      </c>
      <c r="C370" s="38">
        <f>'Element Specifications'!G144</f>
        <v>0</v>
      </c>
    </row>
    <row r="371" spans="1:3" x14ac:dyDescent="0.35">
      <c r="A371" t="str">
        <f>'Element Specifications'!A145</f>
        <v>Provider_Composite</v>
      </c>
      <c r="B371" t="str">
        <f>'Element Specifications'!C145</f>
        <v>Organization_Nm_Clean</v>
      </c>
      <c r="C371" s="38">
        <f>'Element Specifications'!G145</f>
        <v>0</v>
      </c>
    </row>
    <row r="372" spans="1:3" x14ac:dyDescent="0.35">
      <c r="A372" t="str">
        <f>'Element Specifications'!A146</f>
        <v>Provider_Composite</v>
      </c>
      <c r="B372" t="str">
        <f>'Element Specifications'!C146</f>
        <v>Organization_Other_Nm</v>
      </c>
      <c r="C372" s="38">
        <f>'Element Specifications'!G146</f>
        <v>0</v>
      </c>
    </row>
    <row r="373" spans="1:3" x14ac:dyDescent="0.35">
      <c r="A373" t="str">
        <f>'Element Specifications'!A147</f>
        <v>Provider_Composite</v>
      </c>
      <c r="B373" t="str">
        <f>'Element Specifications'!C147</f>
        <v>Organization_Other_Nm_Clean</v>
      </c>
      <c r="C373" s="38">
        <f>'Element Specifications'!G147</f>
        <v>0</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f>'Element Specifications'!G156</f>
        <v>0</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f>'Element Specifications'!G173</f>
        <v>0</v>
      </c>
    </row>
    <row r="400" spans="1:3" x14ac:dyDescent="0.35">
      <c r="A400" t="str">
        <f>'Element Specifications'!A174</f>
        <v>Provider_Composite_Address</v>
      </c>
      <c r="B400" t="str">
        <f>'Element Specifications'!C174</f>
        <v>Address_Type_Cd</v>
      </c>
      <c r="C400" s="38">
        <f>'Element Specifications'!G174</f>
        <v>0</v>
      </c>
    </row>
    <row r="401" spans="1:3" x14ac:dyDescent="0.35">
      <c r="A401" t="str">
        <f>'Element Specifications'!A175</f>
        <v>Provider_Composite_Address</v>
      </c>
      <c r="B401" t="str">
        <f>'Element Specifications'!C175</f>
        <v>City</v>
      </c>
      <c r="C401" s="38">
        <f>'Element Specifications'!G175</f>
        <v>0</v>
      </c>
    </row>
    <row r="402" spans="1:3" x14ac:dyDescent="0.35">
      <c r="A402" t="str">
        <f>'Element Specifications'!A182</f>
        <v>Provider_Composite_Address</v>
      </c>
      <c r="B402" t="str">
        <f>'Element Specifications'!C182</f>
        <v>HSR</v>
      </c>
      <c r="C402" s="38">
        <f>'Element Specifications'!G182</f>
        <v>0</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f>'Element Specifications'!G172</f>
        <v>0</v>
      </c>
    </row>
    <row r="406" spans="1:3" x14ac:dyDescent="0.35">
      <c r="A406" t="str">
        <f>'Element Specifications'!A178</f>
        <v>Provider_Composite_Address</v>
      </c>
      <c r="B406" t="str">
        <f>'Element Specifications'!C178</f>
        <v>State</v>
      </c>
      <c r="C406" s="38">
        <f>'Element Specifications'!G178</f>
        <v>0</v>
      </c>
    </row>
    <row r="407" spans="1:3" x14ac:dyDescent="0.35">
      <c r="A407" t="str">
        <f>'Element Specifications'!A181</f>
        <v>Provider_Composite_Address</v>
      </c>
      <c r="B407" t="str">
        <f>'Element Specifications'!C181</f>
        <v>URF_Designation</v>
      </c>
      <c r="C407" s="38">
        <f>'Element Specifications'!G181</f>
        <v>0</v>
      </c>
    </row>
    <row r="408" spans="1:3" x14ac:dyDescent="0.35">
      <c r="A408" t="str">
        <f>'Element Specifications'!A179</f>
        <v>Provider_Composite_Address</v>
      </c>
      <c r="B408" t="str">
        <f>'Element Specifications'!C179</f>
        <v>Zip_Cd</v>
      </c>
      <c r="C408" s="38">
        <f>'Element Specifications'!G179</f>
        <v>0</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f>'Element Specifications'!G183</f>
        <v>0</v>
      </c>
    </row>
    <row r="411" spans="1:3" x14ac:dyDescent="0.35">
      <c r="A411" t="str">
        <f>'Element Specifications'!A184</f>
        <v>Provider_Composite_to_Provider_Composite_Address_Crosswalk</v>
      </c>
      <c r="B411" t="str">
        <f>'Element Specifications'!C184</f>
        <v>Provider_Composite_ID</v>
      </c>
      <c r="C411" s="38">
        <f>'Element Specifications'!G184</f>
        <v>0</v>
      </c>
    </row>
    <row r="412" spans="1:3" x14ac:dyDescent="0.35">
      <c r="A412" t="str">
        <f>'Value Add Groupers'!B3</f>
        <v>Diagnosis_Related_Groups_DRG</v>
      </c>
      <c r="B412" t="str">
        <f>'Value Add Groupers'!D3</f>
        <v>Claim_ID</v>
      </c>
      <c r="C412" s="38">
        <f>'Value Add Groupers'!G3</f>
        <v>0</v>
      </c>
    </row>
    <row r="413" spans="1:3" x14ac:dyDescent="0.35">
      <c r="A413" t="str">
        <f>'Value Add Groupers'!B4</f>
        <v>Diagnosis_Related_Groups_DRG</v>
      </c>
      <c r="B413" t="str">
        <f>'Value Add Groupers'!D4</f>
        <v>MS_MDC_Cd</v>
      </c>
      <c r="C413" s="38">
        <f>'Value Add Groupers'!G4</f>
        <v>0</v>
      </c>
    </row>
    <row r="414" spans="1:3" x14ac:dyDescent="0.35">
      <c r="A414" t="str">
        <f>'Value Add Groupers'!B5</f>
        <v>Diagnosis_Related_Groups_DRG</v>
      </c>
      <c r="B414" t="str">
        <f>'Value Add Groupers'!D5</f>
        <v>MSDRG_Cd</v>
      </c>
      <c r="C414" s="38">
        <f>'Value Add Groupers'!G5</f>
        <v>0</v>
      </c>
    </row>
    <row r="415" spans="1:3" x14ac:dyDescent="0.35">
      <c r="A415" t="str">
        <f>'Value Add Groupers'!B7</f>
        <v>Diagnosis_Related_Groups_DRG</v>
      </c>
      <c r="B415" t="str">
        <f>'Value Add Groupers'!D7</f>
        <v>Service_Cd</v>
      </c>
      <c r="C415" s="38">
        <f>'Value Add Groupers'!G7</f>
        <v>0</v>
      </c>
    </row>
    <row r="416" spans="1:3" x14ac:dyDescent="0.35">
      <c r="A416" t="str">
        <f>'Value Add Groupers'!B8</f>
        <v>Diagnosis_Related_Groups_DRG</v>
      </c>
      <c r="B416" t="str">
        <f>'Value Add Groupers'!D8</f>
        <v>APRDRG_Version</v>
      </c>
      <c r="C416" s="38">
        <f>'Value Add Groupers'!G8</f>
        <v>0</v>
      </c>
    </row>
    <row r="417" spans="1:3" x14ac:dyDescent="0.35">
      <c r="A417" t="str">
        <f>'Value Add Groupers'!B9</f>
        <v>Diagnosis_Related_Groups_DRG</v>
      </c>
      <c r="B417" t="str">
        <f>'Value Add Groupers'!D9</f>
        <v>APRDRG_CD</v>
      </c>
      <c r="C417" s="38">
        <f>'Value Add Groupers'!G9</f>
        <v>0</v>
      </c>
    </row>
    <row r="418" spans="1:3" x14ac:dyDescent="0.35">
      <c r="A418" t="str">
        <f>'Value Add Groupers'!B10</f>
        <v>Diagnosis_Related_Groups_DRG</v>
      </c>
      <c r="B418" t="str">
        <f>'Value Add Groupers'!D10</f>
        <v>APR_MDC_CD</v>
      </c>
      <c r="C418" s="38">
        <f>'Value Add Groupers'!G10</f>
        <v>0</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f>'Value Add Groupers'!G12</f>
        <v>0</v>
      </c>
    </row>
    <row r="421" spans="1:3" x14ac:dyDescent="0.3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Mason Thaxton</cp:lastModifiedBy>
  <dcterms:created xsi:type="dcterms:W3CDTF">2017-02-07T14:16:28Z</dcterms:created>
  <dcterms:modified xsi:type="dcterms:W3CDTF">2023-10-31T21:01:02Z</dcterms:modified>
</cp:coreProperties>
</file>