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mc:AlternateContent xmlns:mc="http://schemas.openxmlformats.org/markup-compatibility/2006">
    <mc:Choice Requires="x15">
      <x15ac:absPath xmlns:x15ac="http://schemas.microsoft.com/office/spreadsheetml/2010/11/ac" url="\\CIVDCDEN-01\FolderRedirections\ECosta\Desktop\"/>
    </mc:Choice>
  </mc:AlternateContent>
  <xr:revisionPtr revIDLastSave="0" documentId="8_{F12C7277-7F44-412B-AF84-BE2228EB9954}" xr6:coauthVersionLast="36" xr6:coauthVersionMax="36" xr10:uidLastSave="{00000000-0000-0000-0000-000000000000}"/>
  <bookViews>
    <workbookView xWindow="2420" yWindow="1020" windowWidth="33020" windowHeight="1529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<sst xmlns="http://schemas.openxmlformats.org/spreadsheetml/2006/main" count="3522" uniqueCount="792">
  <si>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</si>
  <si>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</si>
  <si>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</si>
  <si>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</si>
  <si>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</si>
  <si>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</si>
  <si>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</si>
  <si>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</si>
  <si>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</si>
  <si>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</si>
  <si>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</si>
  <si>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</si>
  <si>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</si>
  <si>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</si>
  <si>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</si>
  <si>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</si>
  <si>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</si>
  <si>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</si>
  <si>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</si>
  <si>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</si>
  <si>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</si>
  <si>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</si>
  <si>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</si>
  <si>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</si>
  <si>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</si>
  <si>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</si>
  <si>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</si>
  <si>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</si>
  <si>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</si>
  <si>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</si>
  <si>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</si>
  <si>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</si>
  <si>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</si>
  <si>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</si>
  <si>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</si>
  <si>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</si>
  <si>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</si>
  <si>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</si>
  <si>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</si>
  <si>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</si>
  <si>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</si>
  <si>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</si>
  <si>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</si>
  <si>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</si>
  <si>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</si>
  <si>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</si>
  <si>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</si>
  <si>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</si>
  <si>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</si>
  <si>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</si>
  <si>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</si>
  <si>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</si>
  <si>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</si>
  <si>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</si>
  <si>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</si>
  <si>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</si>
  <si>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</si>
  <si>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</si>
  <si>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</si>
  <si>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</si>
  <si>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</si>
  <si>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</si>
  <si>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</si>
  <si>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</si>
  <si>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</si>
  <si>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</si>
  <si>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</si>
  <si>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</si>
  <si>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</si>
  <si>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</si>
  <si>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</si>
  <si>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</si>
  <si>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</si>
  <si>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</si>
  <si>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</si>
  <si>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</si>
  <si>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</si>
  <si>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</si>
  <si>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</si>
  <si>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</si>
  <si>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</si>
  <si>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</si>
  <si>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</si>
  <si>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</si>
  <si>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</si>
  <si>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</si>
  <si>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</si>
  <si>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</si>
  <si>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</si>
  <si>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</si>
  <si>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</si>
  <si>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</si>
  <si>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</si>
  <si>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</si>
  <si>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</si>
  <si>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</si>
  <si>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</si>
  <si>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</si>
  <si>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</si>
  <si>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</si>
  <si>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</si>
  <si>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</si>
  <si>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</si>
  <si>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</si>
  <si>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</si>
  <si>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</si>
  <si>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</si>
  <si>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</si>
  <si>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</si>
  <si>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</si>
  <si>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</si>
  <si>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</si>
  <si>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</si>
  <si>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</si>
  <si>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</si>
  <si>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</si>
  <si>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</si>
  <si>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</si>
  <si>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</si>
  <si>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</si>
  <si>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</si>
  <si>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</si>
  <si>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</si>
  <si>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</si>
  <si>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</si>
  <si>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</si>
  <si>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</si>
  <si>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</si>
  <si>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</si>
  <si>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</si>
  <si>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</si>
  <si>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</si>
  <si>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</si>
  <si>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</si>
  <si>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</si>
  <si>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</si>
  <si>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</si>
  <si>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</si>
  <si>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</si>
  <si>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</si>
  <si>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</si>
  <si>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</si>
  <si>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</si>
  <si>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</si>
  <si>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</si>
  <si>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</si>
  <si>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</si>
  <si>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</si>
  <si>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</si>
  <si>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</si>
  <si>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</si>
  <si>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</si>
  <si>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</si>
  <si>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</si>
  <si>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</si>
  <si>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</si>
  <si>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</si>
  <si>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</si>
  <si>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</si>
  <si>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</si>
  <si>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</si>
  <si>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</si>
  <si>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</si>
  <si>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</si>
  <si>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</si>
  <si>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</si>
  <si>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</si>
  <si>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</si>
  <si>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</si>
  <si>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</si>
  <si>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</si>
  <si>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</si>
  <si>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</si>
  <si>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</si>
  <si>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</si>
  <si>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</si>
  <si>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</si>
  <si>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</si>
  <si>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</si>
  <si>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</si>
  <si>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</si>
  <si>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</si>
  <si>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</si>
  <si>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</si>
  <si>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</si>
  <si>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</si>
  <si>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</si>
  <si>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</si>
  <si>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</si>
  <si>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</si>
  <si>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</si>
  <si>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</si>
  <si>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</si>
  <si>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</si>
  <si>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</si>
  <si>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</si>
  <si>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</si>
  <si>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</si>
  <si>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</si>
  <si>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</si>
  <si>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</si>
  <si>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</si>
  <si>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</si>
  <si>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</si>
  <si>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</si>
  <si>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</si>
  <si>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</si>
  <si>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</si>
  <si>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</si>
  <si>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</si>
  <si>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</si>
  <si>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</si>
  <si>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</si>
  <si>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</si>
  <si>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</si>
  <si>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</si>
  <si>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</si>
  <si>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</si>
  <si>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</si>
  <si>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</si>
  <si>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</si>
  <si>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</si>
  <si>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</si>
  <si>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</si>
  <si>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</si>
  <si>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</si>
  <si>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</si>
  <si>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</si>
  <si>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</si>
  <si>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</si>
  <si>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</si>
  <si>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</si>
  <si>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</si>
  <si>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</si>
  <si>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</si>
  <si>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</si>
  <si>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</si>
  <si>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</si>
  <si>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</si>
  <si>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</si>
  <si>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</si>
  <si>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</si>
  <si>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</si>
  <si>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</si>
  <si>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</si>
  <si>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</si>
  <si>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</si>
  <si>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</si>
  <si>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</si>
  <si>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</si>
  <si>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</si>
  <si>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</si>
  <si>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</si>
  <si>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</si>
  <si>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</si>
  <si>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</si>
  <si>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</si>
  <si>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</si>
  <si>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</si>
  <si>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</si>
  <si>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</si>
  <si>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</si>
  <si>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</si>
  <si>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</si>
  <si>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</si>
  <si>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</si>
  <si>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</si>
  <si>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</si>
  <si>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</si>
  <si>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</si>
  <si>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</si>
  <si>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</si>
  <si>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</si>
  <si>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</si>
  <si>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</si>
  <si>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</si>
  <si>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</si>
  <si>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</si>
  <si>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</si>
  <si>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</si>
  <si>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</si>
  <si>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</si>
  <si>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</si>
  <si>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</si>
  <si>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</si>
  <si>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</si>
  <si>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</si>
  <si>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</si>
  <si>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</si>
  <si>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</si>
  <si>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</si>
  <si>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</si>
  <si>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</si>
  <si>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</si>
  <si>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</si>
  <si>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</si>
  <si>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</si>
  <si>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</si>
  <si>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</si>
  <si>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</si>
  <si>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</si>
  <si>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</si>
  <si>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</si>
  <si>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</si>
  <si>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</si>
  <si>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</si>
  <si>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</si>
  <si>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</si>
  <si>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</si>
  <si>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</si>
  <si>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</si>
  <si>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</si>
  <si>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</si>
  <si>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</si>
  <si>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</si>
  <si>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</si>
  <si>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</si>
  <si>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</si>
  <si>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</si>
  <si>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</si>
  <si>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</si>
  <si>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</si>
  <si>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</si>
  <si>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</si>
  <si>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</si>
  <si>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</si>
  <si>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</si>
  <si>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</si>
  <si>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</si>
  <si>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</si>
  <si>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</si>
  <si>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</si>
  <si>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</si>
  <si>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</si>
  <si>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</si>
  <si>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</si>
  <si>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</si>
  <si>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</si>
  <si>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</si>
  <si>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</si>
  <si>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</si>
  <si>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</si>
  <si>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</si>
  <si>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</si>
  <si>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</si>
  <si>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</si>
  <si>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</si>
  <si>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</si>
  <si>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</si>
  <si>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</si>
  <si>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</si>
  <si>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</si>
  <si>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</si>
  <si>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</si>
  <si>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</si>
  <si>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</si>
  <si>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</si>
  <si>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</si>
  <si>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</si>
  <si>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</si>
  <si>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</si>
  <si>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</si>
  <si>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</si>
  <si>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</si>
  <si>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</si>
  <si>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</si>
  <si>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</si>
  <si>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</si>
  <si>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</si>
  <si>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</si>
  <si>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</si>
  <si>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</si>
  <si>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</si>
  <si>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</si>
  <si>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</si>
  <si>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</si>
  <si>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</si>
  <si>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</si>
  <si>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</si>
  <si>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</si>
  <si>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</si>
  <si>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</si>
  <si>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</si>
  <si>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</si>
  <si>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</si>
  <si>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</si>
  <si>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</si>
  <si>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</si>
  <si>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</si>
  <si>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</si>
  <si>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</si>
  <si>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</si>
  <si>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</si>
  <si>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</si>
  <si>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</si>
  <si>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</si>
  <si>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</si>
  <si>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</si>
  <si>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</si>
  <si>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</si>
  <si>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</si>
  <si>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</si>
  <si>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</si>
  <si>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</si>
  <si>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</si>
  <si>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</si>
  <si>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</si>
  <si>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</si>
  <si>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</si>
  <si>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</si>
  <si>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</si>
  <si>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</si>
  <si>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</si>
  <si>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</si>
  <si>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</si>
  <si>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</si>
  <si>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</si>
  <si>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</si>
  <si>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</si>
  <si>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</si>
  <si>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</si>
  <si>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</si>
  <si>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</si>
  <si>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</si>
  <si>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</si>
  <si>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</si>
  <si>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</si>
  <si>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</si>
  <si>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</si>
  <si>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</si>
  <si>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</si>
  <si>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</si>
  <si>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</si>
  <si>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</si>
  <si>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</si>
  <si>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</si>
  <si>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</si>
  <si>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</si>
  <si>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</si>
  <si>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</si>
  <si>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</si>
  <si>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</si>
  <si>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</si>
  <si>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</si>
  <si>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</si>
  <si>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</si>
  <si>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</si>
  <si>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</si>
  <si>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</si>
  <si>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</si>
  <si>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</si>
  <si>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</si>
  <si>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</si>
  <si>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</si>
  <si>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</si>
  <si>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</si>
  <si>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</si>
  <si>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</si>
  <si>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</si>
  <si>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</si>
  <si>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</si>
  <si>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</si>
  <si>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</si>
  <si>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</si>
  <si>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</si>
  <si>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</si>
  <si>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</si>
  <si>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</si>
  <si>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</si>
  <si>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</si>
  <si>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</si>
  <si>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</si>
  <si>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</si>
  <si>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</si>
  <si>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</si>
  <si>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</si>
  <si>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</si>
  <si>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</si>
  <si>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</si>
  <si>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</si>
  <si>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</si>
  <si>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</si>
  <si>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</si>
  <si>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</si>
  <si>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</si>
  <si>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</si>
  <si>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</si>
  <si>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</si>
  <si>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</si>
  <si>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</si>
  <si>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</si>
  <si>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</si>
  <si>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</si>
  <si>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</si>
  <si>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</si>
  <si>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</si>
  <si>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</si>
  <si>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</si>
  <si>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</si>
  <si>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</si>
  <si>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</si>
  <si>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</si>
  <si>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</si>
  <si>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</si>
  <si>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</si>
  <si>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</si>
  <si>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</si>
  <si>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</si>
  <si>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</si>
  <si>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</si>
  <si>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</si>
  <si>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</si>
  <si>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</si>
  <si>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</si>
  <si>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</si>
  <si>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</si>
  <si>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</si>
  <si>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</si>
  <si>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</si>
  <si>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</si>
  <si>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</si>
  <si>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</si>
  <si>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</si>
  <si>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</si>
  <si>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</si>
  <si>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</si>
  <si>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</si>
  <si>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</si>
  <si>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</si>
  <si>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</si>
  <si>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</si>
  <si>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</si>
  <si>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</si>
  <si>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</si>
  <si>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</si>
  <si>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</si>
  <si>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</si>
  <si>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</si>
  <si>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</si>
  <si>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</si>
  <si>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</si>
  <si>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</si>
  <si>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</si>
  <si>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</si>
  <si>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</si>
  <si>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</si>
  <si>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</si>
  <si>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</si>
  <si>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</si>
  <si>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</si>
  <si>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</si>
  <si>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</si>
  <si>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</si>
  <si>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</si>
  <si>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</si>
  <si>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</si>
  <si>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</si>
  <si>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</si>
  <si>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</si>
  <si>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</si>
  <si>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</si>
  <si>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</si>
  <si>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</si>
  <si>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</si>
  <si>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</si>
  <si>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</si>
  <si>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</si>
  <si>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</si>
  <si>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</si>
  <si>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</si>
  <si>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</si>
  <si>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</si>
  <si>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</si>
  <si>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</si>
  <si>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</si>
  <si>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</si>
  <si>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</si>
  <si>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</si>
  <si>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</si>
  <si>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</si>
  <si>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</si>
  <si>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</si>
  <si>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</si>
  <si>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</si>
  <si>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</si>
  <si>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</si>
  <si>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</si>
  <si>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</si>
  <si>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</si>
  <si>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</si>
  <si>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</si>
  <si>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</si>
  <si>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</si>
  <si>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</si>
  <si>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</si>
  <si>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</si>
  <si>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</si>
  <si>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</si>
  <si>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</si>
  <si>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</si>
  <si>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</si>
  <si>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</si>
  <si>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</si>
  <si>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</si>
  <si>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</si>
  <si>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</si>
  <si>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</si>
  <si>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</si>
  <si>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</si>
  <si>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</si>
  <si>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</si>
  <si>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</si>
  <si>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</si>
  <si>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</si>
  <si>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</si>
  <si>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</si>
  <si>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</si>
  <si>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</si>
  <si>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</si>
  <si>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</si>
  <si>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</si>
  <si>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</si>
  <si>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</si>
  <si>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</si>
  <si>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</si>
  <si>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</si>
  <si>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</si>
  <si>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</si>
  <si>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</si>
  <si>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</si>
  <si>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</si>
  <si>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</si>
  <si>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</si>
  <si>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</si>
  <si>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</si>
  <si>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</si>
  <si>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</si>
  <si>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</si>
  <si>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</si>
  <si>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</si>
  <si>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</si>
  <si>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</si>
  <si>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</si>
  <si>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</si>
  <si>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</si>
  <si>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</si>
  <si>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</si>
  <si>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</si>
  <si>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</si>
  <si>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</si>
  <si>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</si>
  <si>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</si>
  <si>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</si>
  <si>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</si>
  <si>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</si>
  <si>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</si>
  <si>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</si>
  <si>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</si>
  <si>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</si>
  <si>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</si>
  <si>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</si>
  <si>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</si>
  <si>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</si>
  <si>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</si>
  <si>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</si>
  <si>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</si>
  <si>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</si>
  <si>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</si>
  <si>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</si>
  <si>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</si>
  <si>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</si>
  <si>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</si>
  <si>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</si>
  <si>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</si>
  <si>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</si>
  <si>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</si>
  <si>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</si>
  <si>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</si>
  <si>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</si>
  <si>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</si>
  <si>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</si>
  <si>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</si>
  <si>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</si>
  <si>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</si>
  <si>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</si>
  <si>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</si>
  <si>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</si>
  <si>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</si>
  <si>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</si>
  <si>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</si>
  <si>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</si>
  <si>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</si>
  <si>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</si>
  <si>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</si>
  <si>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</si>
  <si>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</si>
  <si>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</si>
  <si>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</si>
  <si>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</si>
  <si>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</si>
  <si>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</si>
  <si>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</si>
  <si>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</si>
  <si>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</si>
  <si>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</si>
  <si>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</si>
  <si>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</si>
  <si>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</si>
  <si>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</si>
  <si>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</si>
  <si>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</si>
  <si>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</si>
  <si>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</si>
  <si>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</si>
  <si>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</si>
  <si>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</si>
  <si>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</si>
  <si>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</si>
  <si>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</si>
  <si>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</si>
  <si>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</si>
  <si>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</si>
  <si>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</si>
  <si>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</si>
  <si>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</si>
  <si>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</si>
  <si>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</si>
  <si>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</si>
  <si>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</si>
  <si>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</si>
  <si>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</si>
  <si>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</si>
  <si>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</si>
  <si>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</si>
  <si>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</si>
  <si>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</si>
  <si>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</si>
  <si>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</si>
  <si>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</si>
  <si>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</si>
  <si>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</si>
  <si>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</si>
  <si>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</si>
  <si>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</si>
  <si>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</si>
  <si>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</si>
  <si>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</si>
  <si>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</si>
  <si>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</si>
  <si>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</si>
  <si>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</si>
  <si>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</si>
  <si>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</si>
  <si>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</si>
  <si>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</si>
  <si>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</si>
  <si>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</si>
  <si>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</si>
  <si>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</si>
  <si>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</si>
  <si>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</si>
  <si>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</si>
  <si>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</si>
  <si>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</si>
  <si>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</si>
  <si>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</si>
  <si>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</si>
  <si>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</si>
  <si>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</si>
  <si>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</si>
  <si>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</si>
  <si>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</si>
  <si>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</si>
  <si>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</si>
  <si>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</si>
  <si>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</si>
  <si>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</si>
  <si>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</si>
  <si>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</si>
  <si>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</si>
  <si>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</si>
  <si>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</si>
  <si>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</si>
  <si>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</si>
  <si>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</si>
  <si>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Commercial, Medicaid, Medicare Advantage, Medicare FFS</t>
  </si>
  <si>
    <t>1,2,3,6</t>
  </si>
  <si>
    <t xml:space="preserve"> </t>
  </si>
  <si>
    <t>2012-2022</t>
  </si>
  <si>
    <t>Payer Alias</t>
  </si>
  <si>
    <t xml:space="preserve">WE NEED AGES - 18 years of age and up and at year end, per Part 2 of application. </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</si>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</sst>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
      <b/>
      <sz val="16"/>
      <color theme="1"/>
      <name val="Calibri"/>
      <family val="2"/>
      <scheme val="minor"/>
    </font>
    <font>
      <b/>
      <sz val="14"/>
      <color theme="1"/>
      <name val="Calibri"/>
      <family val="2"/>
      <scheme val="minor"/>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1">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8" fillId="6" borderId="20" xfId="0" quotePrefix="1" applyFont="1" applyFill="1" applyBorder="1"/>
    <xf numFmtId="0" fontId="8" fillId="6" borderId="19" xfId="0" quotePrefix="1" applyFont="1" applyFill="1" applyBorder="1" applyAlignment="1">
      <alignment horizontal="left" wrapText="1"/>
    </xf>
    <xf numFmtId="49" fontId="24" fillId="6" borderId="5" xfId="0" applyNumberFormat="1" applyFont="1" applyFill="1" applyBorder="1" applyAlignment="1" applyProtection="1">
      <alignment horizontal="center" vertical="center"/>
      <protection locked="0"/>
    </xf>
    <xf numFmtId="49" fontId="25" fillId="6" borderId="5" xfId="0" applyNumberFormat="1" applyFont="1" applyFill="1" applyBorder="1" applyAlignment="1" applyProtection="1">
      <alignment horizontal="center" vertical="center"/>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left" wrapText="1"/>
    </xf>
    <xf numFmtId="0" fontId="8" fillId="6" borderId="8" xfId="0" quotePrefix="1" applyFont="1" applyFill="1" applyBorder="1" applyAlignment="1">
      <alignment horizontal="left"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9" xfId="0" quotePrefix="1" applyFont="1" applyFill="1" applyBorder="1" applyAlignment="1">
      <alignment horizontal="left" wrapText="1"/>
    </xf>
    <xf numFmtId="0" fontId="8" fillId="6" borderId="20" xfId="0" quotePrefix="1" applyFont="1" applyFill="1" applyBorder="1" applyAlignment="1">
      <alignment horizontal="lef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topLeftCell="C1" zoomScale="80" zoomScaleNormal="80" workbookViewId="0">
      <pane ySplit="2" topLeftCell="A228" activePane="bottomLeft" state="frozen"/>
      <selection sqref="A1:E1"/>
      <selection pane="bottomLeft" activeCell="G224" sqref="G224"/>
    </sheetView>
  </sheetViews>
  <sheetFormatPr defaultColWidth="8.7265625" defaultRowHeight="14.5" x14ac:dyDescent="0.35"/>
  <cols>
    <col min="1" max="1" width="67.7265625" customWidth="1"/>
    <col min="2" max="2" width="17.81640625" customWidth="1"/>
    <col min="3" max="3" width="49.453125" bestFit="1" customWidth="1"/>
    <col min="4" max="4" width="13.453125" style="52" hidden="1" customWidth="1"/>
    <col min="5" max="5" width="22.453125" hidden="1" customWidth="1"/>
    <col min="6" max="6" width="25.26953125" customWidth="1"/>
    <col min="7" max="7" width="29.7265625" style="26" customWidth="1"/>
    <col min="8" max="8" width="25.7265625" style="1" customWidth="1"/>
    <col min="9" max="9" width="29.7265625" customWidth="1"/>
    <col min="10" max="10" width="81.453125" customWidth="1"/>
    <col min="11" max="11" width="17.453125" customWidth="1"/>
    <col min="12" max="12" width="16.7265625" customWidth="1"/>
    <col min="13" max="66" width="8.7265625" style="29"/>
    <col min="67" max="16384" width="8.7265625" style="1"/>
  </cols>
  <sheetData>
    <row r="1" spans="1:12" ht="70" thickBot="1" x14ac:dyDescent="1.95">
      <c r="A1" s="63" t="s">
        <v>776</v>
      </c>
      <c r="B1" s="63"/>
      <c r="C1" s="63"/>
      <c r="D1" s="63"/>
      <c r="E1" s="63"/>
      <c r="F1" s="63"/>
      <c r="G1" s="63"/>
      <c r="H1" s="63"/>
      <c r="I1" s="63"/>
      <c r="J1" s="63"/>
      <c r="K1" s="63"/>
      <c r="L1" s="63"/>
    </row>
    <row r="2" spans="1:12" ht="49.5"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7">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7">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t="s">
        <v>784</v>
      </c>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t="s">
        <v>784</v>
      </c>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t="s">
        <v>784</v>
      </c>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t="s">
        <v>787</v>
      </c>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t="s">
        <v>787</v>
      </c>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t="s">
        <v>787</v>
      </c>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t="s">
        <v>787</v>
      </c>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t="s">
        <v>787</v>
      </c>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t="s">
        <v>787</v>
      </c>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t="s">
        <v>787</v>
      </c>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t="s">
        <v>787</v>
      </c>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t="s">
        <v>787</v>
      </c>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7">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7">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7">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7">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7">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7">
      <c r="A49" s="40" t="s">
        <v>206</v>
      </c>
      <c r="B49" s="40" t="s">
        <v>4</v>
      </c>
      <c r="C49" s="50" t="s">
        <v>40</v>
      </c>
      <c r="D49" s="51">
        <v>49</v>
      </c>
      <c r="E49" s="16" t="str">
        <f t="shared" si="1"/>
        <v>Medical_Claims_Header+Capitation_Flag</v>
      </c>
      <c r="F49" s="39"/>
      <c r="G49" s="25"/>
      <c r="H49" s="8" t="s">
        <v>7</v>
      </c>
      <c r="I49" s="6" t="s">
        <v>6</v>
      </c>
      <c r="J49" s="6"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7">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7">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t="s">
        <v>784</v>
      </c>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7">
      <c r="A70" s="40" t="s">
        <v>207</v>
      </c>
      <c r="B70" s="40" t="s">
        <v>11</v>
      </c>
      <c r="C70" s="50" t="s">
        <v>72</v>
      </c>
      <c r="D70" s="51">
        <v>70</v>
      </c>
      <c r="E70" s="16" t="str">
        <f t="shared" si="2"/>
        <v>Medical_Claims_Line+Member_Composite_ID</v>
      </c>
      <c r="F70" s="39" t="str">
        <f t="array" ref="F70">IF(AND($G$68:$G$110=""),"","X")</f>
        <v>X</v>
      </c>
      <c r="G70" s="25" t="s">
        <v>791</v>
      </c>
      <c r="H70" s="8" t="s">
        <v>7</v>
      </c>
      <c r="I70" s="6" t="s">
        <v>6</v>
      </c>
      <c r="J70" s="6" t="s">
        <v>550</v>
      </c>
      <c r="K70" s="6" t="s">
        <v>245</v>
      </c>
      <c r="L70" s="6">
        <v>19</v>
      </c>
    </row>
    <row r="71" spans="1:66" ht="24.75" customHeight="1" x14ac:dyDescent="0.7">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7">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7">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7">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7">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7">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7">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7">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7">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7">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c r="H95" s="8" t="s">
        <v>7</v>
      </c>
      <c r="I95" s="6" t="s">
        <v>82</v>
      </c>
      <c r="J95" s="6" t="s">
        <v>261</v>
      </c>
      <c r="K95" s="6" t="s">
        <v>246</v>
      </c>
      <c r="L95" s="6">
        <v>18</v>
      </c>
    </row>
    <row r="96" spans="1:66" ht="24.75" customHeight="1" x14ac:dyDescent="0.7">
      <c r="A96" s="40" t="s">
        <v>207</v>
      </c>
      <c r="B96" s="40" t="s">
        <v>34</v>
      </c>
      <c r="C96" s="50" t="s">
        <v>684</v>
      </c>
      <c r="D96" s="51">
        <v>96</v>
      </c>
      <c r="E96" s="16" t="str">
        <f t="shared" si="2"/>
        <v>Medical_Claims_Line+COB_TPL_Amount</v>
      </c>
      <c r="F96" s="39"/>
      <c r="G96" s="25"/>
      <c r="H96" s="8" t="s">
        <v>564</v>
      </c>
      <c r="I96" s="6" t="s">
        <v>685</v>
      </c>
      <c r="J96" s="6" t="s">
        <v>698</v>
      </c>
      <c r="K96" s="6" t="s">
        <v>246</v>
      </c>
      <c r="L96" s="6">
        <v>18</v>
      </c>
    </row>
    <row r="97" spans="1:66" ht="24.75" customHeight="1" x14ac:dyDescent="0.7">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7">
      <c r="A98" s="40" t="s">
        <v>207</v>
      </c>
      <c r="B98" s="40" t="s">
        <v>4</v>
      </c>
      <c r="C98" s="50" t="s">
        <v>40</v>
      </c>
      <c r="D98" s="51">
        <v>98</v>
      </c>
      <c r="E98" s="16" t="str">
        <f t="shared" si="2"/>
        <v>Medical_Claims_Line+Capitation_Flag</v>
      </c>
      <c r="F98" s="39"/>
      <c r="G98" s="25"/>
      <c r="H98" s="8" t="s">
        <v>7</v>
      </c>
      <c r="I98" s="6" t="s">
        <v>6</v>
      </c>
      <c r="J98" s="6"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7">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7">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7">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7">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7">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7">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7">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t="s">
        <v>784</v>
      </c>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t="s">
        <v>784</v>
      </c>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7">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7">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7">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7">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7">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7">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e">
        <f t="array" ref="F172">IF(AND($G$172:$G$184="",#REF!=""),"","X")</f>
        <v>#REF!</v>
      </c>
      <c r="G172" s="25" t="s">
        <v>784</v>
      </c>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7">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t="s">
        <v>784</v>
      </c>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t="s">
        <v>784</v>
      </c>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7">
      <c r="A198" s="40" t="s">
        <v>209</v>
      </c>
      <c r="B198" s="40" t="s">
        <v>15</v>
      </c>
      <c r="C198" s="50" t="s">
        <v>708</v>
      </c>
      <c r="D198" s="51">
        <v>198</v>
      </c>
      <c r="E198" s="16" t="str">
        <f>A198&amp;"+"&amp;C198</f>
        <v>Member_Eligibility+Employer_ZIP_Code</v>
      </c>
      <c r="F198" s="39"/>
      <c r="G198" s="25" t="s">
        <v>784</v>
      </c>
      <c r="H198" s="8" t="s">
        <v>7</v>
      </c>
      <c r="I198" s="6" t="s">
        <v>717</v>
      </c>
      <c r="J198" s="6"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7">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7">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7">
      <c r="A210" s="40" t="s">
        <v>209</v>
      </c>
      <c r="B210" s="40" t="s">
        <v>4</v>
      </c>
      <c r="C210" s="50" t="s">
        <v>709</v>
      </c>
      <c r="D210" s="51">
        <v>210</v>
      </c>
      <c r="E210" s="16" t="str">
        <f t="shared" si="7"/>
        <v>Member_Eligibility+ERISA_Ind</v>
      </c>
      <c r="F210" s="39"/>
      <c r="G210" s="25"/>
      <c r="H210" s="8" t="s">
        <v>7</v>
      </c>
      <c r="I210" s="6" t="s">
        <v>714</v>
      </c>
      <c r="J210" s="6" t="s">
        <v>720</v>
      </c>
      <c r="K210" s="6" t="s">
        <v>255</v>
      </c>
      <c r="L210" s="6">
        <v>1</v>
      </c>
    </row>
    <row r="211" spans="1:66" ht="24.75" customHeight="1" x14ac:dyDescent="0.7">
      <c r="A211" s="40" t="s">
        <v>209</v>
      </c>
      <c r="B211" s="40" t="s">
        <v>4</v>
      </c>
      <c r="C211" s="50" t="s">
        <v>552</v>
      </c>
      <c r="D211" s="51">
        <v>211</v>
      </c>
      <c r="E211" s="16" t="str">
        <f t="shared" si="7"/>
        <v>Member_Eligibility+Exchange_Offering</v>
      </c>
      <c r="F211" s="39"/>
      <c r="G211" s="25"/>
      <c r="H211" s="8" t="s">
        <v>7</v>
      </c>
      <c r="I211" s="6"/>
      <c r="J211" s="6" t="s">
        <v>571</v>
      </c>
      <c r="K211" s="6" t="s">
        <v>244</v>
      </c>
      <c r="L211" s="6">
        <v>2</v>
      </c>
    </row>
    <row r="212" spans="1:66" ht="24.75" customHeight="1" x14ac:dyDescent="0.7">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66" ht="24.75" customHeight="1" x14ac:dyDescent="0.7">
      <c r="A213" s="40" t="s">
        <v>209</v>
      </c>
      <c r="B213" s="40" t="s">
        <v>4</v>
      </c>
      <c r="C213" s="50" t="s">
        <v>553</v>
      </c>
      <c r="D213" s="51">
        <v>213</v>
      </c>
      <c r="E213" s="16" t="str">
        <f t="shared" si="7"/>
        <v>Member_Eligibility+Group_Size</v>
      </c>
      <c r="F213" s="39"/>
      <c r="G213" s="25"/>
      <c r="H213" s="8" t="s">
        <v>7</v>
      </c>
      <c r="I213" s="6"/>
      <c r="J213" s="6" t="s">
        <v>575</v>
      </c>
      <c r="K213" s="6" t="s">
        <v>244</v>
      </c>
      <c r="L213" s="6">
        <v>2</v>
      </c>
    </row>
    <row r="214" spans="1:66" ht="24.75" customHeight="1" x14ac:dyDescent="0.7">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7">
      <c r="A215" s="40" t="s">
        <v>209</v>
      </c>
      <c r="B215" s="40" t="s">
        <v>4</v>
      </c>
      <c r="C215" s="50" t="s">
        <v>555</v>
      </c>
      <c r="D215" s="51">
        <v>215</v>
      </c>
      <c r="E215" s="16" t="str">
        <f t="shared" si="7"/>
        <v>Member_Eligibility+Metallic_Value</v>
      </c>
      <c r="F215" s="39"/>
      <c r="G215" s="25"/>
      <c r="H215" s="8" t="s">
        <v>7</v>
      </c>
      <c r="I215" s="6"/>
      <c r="J215" s="6" t="s">
        <v>588</v>
      </c>
      <c r="K215" s="6" t="s">
        <v>245</v>
      </c>
      <c r="L215" s="6">
        <v>2</v>
      </c>
    </row>
    <row r="216" spans="1:66" ht="24.75" customHeight="1" x14ac:dyDescent="0.7">
      <c r="A216" s="40" t="s">
        <v>209</v>
      </c>
      <c r="B216" s="40" t="s">
        <v>4</v>
      </c>
      <c r="C216" s="50" t="s">
        <v>565</v>
      </c>
      <c r="D216" s="51">
        <v>216</v>
      </c>
      <c r="E216" s="16" t="str">
        <f t="shared" si="7"/>
        <v>Member_Eligibility+Metallic_Value_Desc</v>
      </c>
      <c r="F216" s="39" t="str">
        <f>IF(G215="","","X")</f>
        <v/>
      </c>
      <c r="G216" s="25"/>
      <c r="H216" s="8" t="s">
        <v>7</v>
      </c>
      <c r="I216" s="6"/>
      <c r="J216" s="6" t="s">
        <v>585</v>
      </c>
      <c r="K216" s="6" t="s">
        <v>244</v>
      </c>
      <c r="L216" s="6">
        <v>255</v>
      </c>
    </row>
    <row r="217" spans="1:66" ht="24.75" customHeight="1" x14ac:dyDescent="0.7">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7">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66" ht="24.75" customHeight="1" x14ac:dyDescent="0.7">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7">
      <c r="A220" s="40" t="s">
        <v>106</v>
      </c>
      <c r="B220" s="40" t="s">
        <v>16</v>
      </c>
      <c r="C220" s="50" t="s">
        <v>117</v>
      </c>
      <c r="D220" s="51">
        <v>220</v>
      </c>
      <c r="E220" s="16" t="str">
        <f t="shared" si="7"/>
        <v>Member+Member_DOB</v>
      </c>
      <c r="F220" s="39"/>
      <c r="G220" s="25" t="s">
        <v>784</v>
      </c>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7">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7">
      <c r="A225" s="40" t="s">
        <v>106</v>
      </c>
      <c r="B225" s="40" t="s">
        <v>15</v>
      </c>
      <c r="C225" s="50" t="s">
        <v>121</v>
      </c>
      <c r="D225" s="51">
        <v>225</v>
      </c>
      <c r="E225" s="16" t="str">
        <f t="shared" si="7"/>
        <v>Member+Member_State_Cd</v>
      </c>
      <c r="F225" s="39"/>
      <c r="G225" s="25" t="s">
        <v>787</v>
      </c>
      <c r="H225" s="8" t="s">
        <v>7</v>
      </c>
      <c r="I225" s="6" t="s">
        <v>122</v>
      </c>
      <c r="J225" s="6" t="s">
        <v>273</v>
      </c>
      <c r="K225" s="6" t="s">
        <v>244</v>
      </c>
      <c r="L225" s="6">
        <v>2</v>
      </c>
    </row>
    <row r="226" spans="1:66" ht="24.75" customHeight="1" x14ac:dyDescent="0.7">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7">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7">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7">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7">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7">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7">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7">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7">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7">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7">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7">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7">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7">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7">
      <c r="A242" s="40" t="s">
        <v>353</v>
      </c>
      <c r="B242" s="40" t="s">
        <v>16</v>
      </c>
      <c r="C242" s="50" t="s">
        <v>117</v>
      </c>
      <c r="D242" s="51">
        <v>242</v>
      </c>
      <c r="E242" s="16" t="str">
        <f t="shared" si="9"/>
        <v>Member_Composite+Member_DOB</v>
      </c>
      <c r="F242" s="39"/>
      <c r="G242" s="25" t="s">
        <v>784</v>
      </c>
      <c r="H242" s="8" t="s">
        <v>5</v>
      </c>
      <c r="I242" s="6"/>
      <c r="J242" s="6" t="s">
        <v>489</v>
      </c>
      <c r="K242" s="6" t="s">
        <v>16</v>
      </c>
      <c r="L242" s="6">
        <v>10</v>
      </c>
    </row>
    <row r="243" spans="1:12" ht="24.75" customHeight="1" x14ac:dyDescent="0.7">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7">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7">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7">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7">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7">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7">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7">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7">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7">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7">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7">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7">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7">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7">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7">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7">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7">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7">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7">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7">
      <c r="A263" s="40" t="s">
        <v>210</v>
      </c>
      <c r="B263" s="40" t="s">
        <v>11</v>
      </c>
      <c r="C263" s="50" t="s">
        <v>19</v>
      </c>
      <c r="D263" s="51">
        <v>263</v>
      </c>
      <c r="E263" s="16" t="str">
        <f t="shared" si="10"/>
        <v>Pharmacy_Claims_Header+Claim_ID</v>
      </c>
      <c r="F263" s="39" t="str">
        <f t="array" ref="F263">IF(AND($G$263:$G$302=""),"","X")</f>
        <v>X</v>
      </c>
      <c r="G263" s="25" t="s">
        <v>784</v>
      </c>
      <c r="H263" s="8" t="s">
        <v>7</v>
      </c>
      <c r="I263" s="6" t="s">
        <v>6</v>
      </c>
      <c r="J263" s="6" t="s">
        <v>494</v>
      </c>
      <c r="K263" s="6" t="s">
        <v>245</v>
      </c>
      <c r="L263" s="6">
        <v>19</v>
      </c>
    </row>
    <row r="264" spans="1:12" ht="24.75" customHeight="1" x14ac:dyDescent="0.7">
      <c r="A264" s="40" t="s">
        <v>210</v>
      </c>
      <c r="B264" s="40" t="s">
        <v>11</v>
      </c>
      <c r="C264" s="50" t="s">
        <v>72</v>
      </c>
      <c r="D264" s="51">
        <v>264</v>
      </c>
      <c r="E264" s="16" t="str">
        <f t="shared" si="10"/>
        <v>Pharmacy_Claims_Header+Member_Composite_ID</v>
      </c>
      <c r="F264" s="39" t="str">
        <f t="array" ref="F264">IF(AND($G$263:$G$302=""),"","X")</f>
        <v>X</v>
      </c>
      <c r="G264" s="25" t="s">
        <v>784</v>
      </c>
      <c r="H264" s="8" t="s">
        <v>7</v>
      </c>
      <c r="I264" s="6" t="s">
        <v>6</v>
      </c>
      <c r="J264" s="6" t="s">
        <v>550</v>
      </c>
      <c r="K264" s="6" t="s">
        <v>245</v>
      </c>
      <c r="L264" s="6">
        <v>19</v>
      </c>
    </row>
    <row r="265" spans="1:12" ht="24.75" customHeight="1" x14ac:dyDescent="0.7">
      <c r="A265" s="40" t="s">
        <v>210</v>
      </c>
      <c r="B265" s="40" t="s">
        <v>11</v>
      </c>
      <c r="C265" s="50" t="s">
        <v>74</v>
      </c>
      <c r="D265" s="51">
        <v>265</v>
      </c>
      <c r="E265" s="16" t="str">
        <f t="shared" si="10"/>
        <v>Pharmacy_Claims_Header+Member_ID</v>
      </c>
      <c r="F265" s="39" t="str">
        <f t="array" ref="F265">IF(AND($G$263:$G$302=""),"","X")</f>
        <v>X</v>
      </c>
      <c r="G265" s="25" t="s">
        <v>784</v>
      </c>
      <c r="H265" s="8" t="s">
        <v>7</v>
      </c>
      <c r="I265" s="6" t="s">
        <v>164</v>
      </c>
      <c r="J265" s="6" t="s">
        <v>551</v>
      </c>
      <c r="K265" s="6" t="s">
        <v>245</v>
      </c>
      <c r="L265" s="6">
        <v>19</v>
      </c>
    </row>
    <row r="266" spans="1:12" ht="24.75" customHeight="1" x14ac:dyDescent="0.7">
      <c r="A266" s="40" t="s">
        <v>210</v>
      </c>
      <c r="B266" s="40" t="s">
        <v>11</v>
      </c>
      <c r="C266" s="50" t="s">
        <v>733</v>
      </c>
      <c r="D266" s="51">
        <v>266</v>
      </c>
      <c r="E266" s="16" t="str">
        <f>A266&amp;"+"&amp;C266</f>
        <v>Pharmacy_Claims_Header+Prescribing_Provider_ID</v>
      </c>
      <c r="F266" s="39" t="str">
        <f t="array" ref="F266">IF(AND($G$263:$G$302=""),"","X")</f>
        <v>X</v>
      </c>
      <c r="G266" s="25" t="s">
        <v>784</v>
      </c>
      <c r="H266" s="8" t="s">
        <v>7</v>
      </c>
      <c r="I266" s="6"/>
      <c r="J266" s="6" t="s">
        <v>761</v>
      </c>
      <c r="K266" s="6" t="s">
        <v>245</v>
      </c>
      <c r="L266" s="6">
        <v>19</v>
      </c>
    </row>
    <row r="267" spans="1:12" ht="24.75" customHeight="1" x14ac:dyDescent="0.7">
      <c r="A267" s="40" t="s">
        <v>210</v>
      </c>
      <c r="B267" s="40" t="s">
        <v>16</v>
      </c>
      <c r="C267" s="50" t="s">
        <v>667</v>
      </c>
      <c r="D267" s="51">
        <v>267</v>
      </c>
      <c r="E267" s="16" t="str">
        <f t="shared" si="10"/>
        <v>Pharmacy_Claims_Header+Rx_Fill_Date_First</v>
      </c>
      <c r="F267" s="39"/>
      <c r="G267" s="25" t="s">
        <v>784</v>
      </c>
      <c r="H267" s="8" t="s">
        <v>5</v>
      </c>
      <c r="I267" s="6"/>
      <c r="J267" s="6" t="s">
        <v>495</v>
      </c>
      <c r="K267" s="6" t="s">
        <v>16</v>
      </c>
      <c r="L267" s="6">
        <v>10</v>
      </c>
    </row>
    <row r="268" spans="1:12" ht="24.75" customHeight="1" x14ac:dyDescent="0.7">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7">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7">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7">
      <c r="A271" s="40" t="s">
        <v>210</v>
      </c>
      <c r="B271" s="40" t="s">
        <v>16</v>
      </c>
      <c r="C271" s="50" t="s">
        <v>671</v>
      </c>
      <c r="D271" s="51">
        <v>271</v>
      </c>
      <c r="E271" s="16" t="str">
        <f t="shared" si="10"/>
        <v>Pharmacy_Claims_Header+Rx_Fill_Date_Latest</v>
      </c>
      <c r="F271" s="39"/>
      <c r="G271" s="25" t="s">
        <v>784</v>
      </c>
      <c r="H271" s="8" t="s">
        <v>5</v>
      </c>
      <c r="I271" s="6"/>
      <c r="J271" s="6" t="s">
        <v>498</v>
      </c>
      <c r="K271" s="6" t="s">
        <v>16</v>
      </c>
      <c r="L271" s="6">
        <v>10</v>
      </c>
    </row>
    <row r="272" spans="1:12" ht="24.75" customHeight="1" x14ac:dyDescent="0.7">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7">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7">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7">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7">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7">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7">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7">
      <c r="A279" s="40" t="s">
        <v>210</v>
      </c>
      <c r="B279" s="40" t="s">
        <v>34</v>
      </c>
      <c r="C279" s="50" t="s">
        <v>35</v>
      </c>
      <c r="D279" s="51">
        <v>279</v>
      </c>
      <c r="E279" s="16" t="str">
        <f t="shared" si="10"/>
        <v>Pharmacy_Claims_Header+Allowed_Amt</v>
      </c>
      <c r="F279" s="39"/>
      <c r="G279" s="25" t="s">
        <v>784</v>
      </c>
      <c r="H279" s="8" t="s">
        <v>7</v>
      </c>
      <c r="I279" s="6" t="s">
        <v>371</v>
      </c>
      <c r="J279" s="6" t="s">
        <v>389</v>
      </c>
      <c r="K279" s="6" t="s">
        <v>246</v>
      </c>
      <c r="L279" s="6">
        <v>22</v>
      </c>
    </row>
    <row r="280" spans="1:66" ht="24.75" customHeight="1" x14ac:dyDescent="0.7">
      <c r="A280" s="40" t="s">
        <v>210</v>
      </c>
      <c r="B280" s="40" t="s">
        <v>34</v>
      </c>
      <c r="C280" s="50" t="s">
        <v>41</v>
      </c>
      <c r="D280" s="51">
        <v>280</v>
      </c>
      <c r="E280" s="16" t="str">
        <f t="shared" si="10"/>
        <v>Pharmacy_Claims_Header+Charge_Amt</v>
      </c>
      <c r="F280" s="39"/>
      <c r="G280" s="25" t="s">
        <v>784</v>
      </c>
      <c r="H280" s="8" t="s">
        <v>7</v>
      </c>
      <c r="I280" s="6" t="s">
        <v>158</v>
      </c>
      <c r="J280" s="6" t="s">
        <v>763</v>
      </c>
      <c r="K280" s="6" t="s">
        <v>246</v>
      </c>
      <c r="L280" s="6">
        <v>18</v>
      </c>
    </row>
    <row r="281" spans="1:66" s="27" customFormat="1" ht="24.75" customHeight="1" x14ac:dyDescent="0.7">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7">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7">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7">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7">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24.75" customHeight="1" x14ac:dyDescent="0.7">
      <c r="A287" s="40" t="s">
        <v>210</v>
      </c>
      <c r="B287" s="40" t="s">
        <v>34</v>
      </c>
      <c r="C287" s="50" t="s">
        <v>727</v>
      </c>
      <c r="D287" s="51">
        <v>287</v>
      </c>
      <c r="E287" s="16" t="str">
        <f t="shared" si="10"/>
        <v>Pharmacy_Claims_Header+COB_TPL_Amt</v>
      </c>
      <c r="F287" s="39"/>
      <c r="G287" s="25"/>
      <c r="H287" s="8" t="s">
        <v>564</v>
      </c>
      <c r="I287" s="6" t="s">
        <v>728</v>
      </c>
      <c r="J287" s="6" t="s">
        <v>698</v>
      </c>
      <c r="K287" s="6" t="s">
        <v>246</v>
      </c>
      <c r="L287" s="6">
        <v>18</v>
      </c>
    </row>
    <row r="288" spans="1:66" ht="24.75" customHeight="1" x14ac:dyDescent="0.7">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7">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7">
      <c r="A290" s="40" t="s">
        <v>210</v>
      </c>
      <c r="B290" s="40" t="s">
        <v>4</v>
      </c>
      <c r="C290" s="50" t="s">
        <v>43</v>
      </c>
      <c r="D290" s="51">
        <v>290</v>
      </c>
      <c r="E290" s="16" t="str">
        <f t="shared" si="10"/>
        <v>Pharmacy_Claims_Header+Claim_Status_Cd</v>
      </c>
      <c r="F290" s="39"/>
      <c r="G290" s="25" t="s">
        <v>784</v>
      </c>
      <c r="H290" s="8" t="s">
        <v>7</v>
      </c>
      <c r="I290" s="6" t="s">
        <v>159</v>
      </c>
      <c r="J290" s="6" t="s">
        <v>396</v>
      </c>
      <c r="K290" s="6" t="s">
        <v>255</v>
      </c>
      <c r="L290" s="6">
        <v>2</v>
      </c>
    </row>
    <row r="291" spans="1:12" ht="24.75" customHeight="1" x14ac:dyDescent="0.7">
      <c r="A291" s="40" t="s">
        <v>210</v>
      </c>
      <c r="B291" s="40" t="s">
        <v>4</v>
      </c>
      <c r="C291" s="50" t="s">
        <v>45</v>
      </c>
      <c r="D291" s="51">
        <v>291</v>
      </c>
      <c r="E291" s="16" t="str">
        <f t="shared" si="10"/>
        <v>Pharmacy_Claims_Header+Claim_Type_Cd</v>
      </c>
      <c r="F291" s="39"/>
      <c r="G291" s="25" t="s">
        <v>784</v>
      </c>
      <c r="H291" s="8" t="s">
        <v>7</v>
      </c>
      <c r="I291" s="6" t="s">
        <v>6</v>
      </c>
      <c r="J291" s="6" t="s">
        <v>397</v>
      </c>
      <c r="K291" s="6" t="s">
        <v>255</v>
      </c>
      <c r="L291" s="6">
        <v>1</v>
      </c>
    </row>
    <row r="292" spans="1:12" ht="24.75" customHeight="1" x14ac:dyDescent="0.7">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7">
      <c r="A293" s="40" t="s">
        <v>210</v>
      </c>
      <c r="B293" s="40" t="s">
        <v>4</v>
      </c>
      <c r="C293" s="50" t="s">
        <v>64</v>
      </c>
      <c r="D293" s="51">
        <v>293</v>
      </c>
      <c r="E293" s="16" t="str">
        <f t="shared" ref="E293:E324" si="11">A293&amp;"+"&amp;C293</f>
        <v>Pharmacy_Claims_Header+Insurance_Product_Type_Cd</v>
      </c>
      <c r="F293" s="39"/>
      <c r="G293" s="25" t="s">
        <v>784</v>
      </c>
      <c r="H293" s="8" t="s">
        <v>7</v>
      </c>
      <c r="I293" s="6" t="s">
        <v>241</v>
      </c>
      <c r="J293" s="6" t="s">
        <v>405</v>
      </c>
      <c r="K293" s="6" t="s">
        <v>244</v>
      </c>
      <c r="L293" s="6">
        <v>2</v>
      </c>
    </row>
    <row r="294" spans="1:12" ht="24.75" customHeight="1" x14ac:dyDescent="0.7">
      <c r="A294" s="40" t="s">
        <v>210</v>
      </c>
      <c r="B294" s="40" t="s">
        <v>4</v>
      </c>
      <c r="C294" s="50" t="s">
        <v>66</v>
      </c>
      <c r="D294" s="51">
        <v>294</v>
      </c>
      <c r="E294" s="16" t="str">
        <f t="shared" si="11"/>
        <v>Pharmacy_Claims_Header+Insurance_Product_Type_Desc</v>
      </c>
      <c r="F294" s="39" t="str">
        <f t="array" ref="F294">IF(AND(G293=""),"","X")</f>
        <v>X</v>
      </c>
      <c r="G294" s="25" t="s">
        <v>784</v>
      </c>
      <c r="H294" s="8" t="s">
        <v>7</v>
      </c>
      <c r="I294" s="6"/>
      <c r="J294" s="6" t="s">
        <v>406</v>
      </c>
      <c r="K294" s="6" t="s">
        <v>244</v>
      </c>
      <c r="L294" s="6">
        <v>75</v>
      </c>
    </row>
    <row r="295" spans="1:12" ht="24.75" customHeight="1" x14ac:dyDescent="0.7">
      <c r="A295" s="40" t="s">
        <v>210</v>
      </c>
      <c r="B295" s="40" t="s">
        <v>4</v>
      </c>
      <c r="C295" s="50" t="s">
        <v>69</v>
      </c>
      <c r="D295" s="51">
        <v>295</v>
      </c>
      <c r="E295" s="16" t="str">
        <f t="shared" si="11"/>
        <v>Pharmacy_Claims_Header+Line_of_Business_Cd</v>
      </c>
      <c r="F295" s="39"/>
      <c r="G295" s="25" t="s">
        <v>784</v>
      </c>
      <c r="H295" s="8" t="s">
        <v>7</v>
      </c>
      <c r="I295" s="6" t="s">
        <v>6</v>
      </c>
      <c r="J295" s="6" t="s">
        <v>409</v>
      </c>
      <c r="K295" s="6" t="s">
        <v>255</v>
      </c>
      <c r="L295" s="6">
        <v>3</v>
      </c>
    </row>
    <row r="296" spans="1:12" ht="24.75" customHeight="1" x14ac:dyDescent="0.7">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7">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7">
      <c r="A298" s="40" t="s">
        <v>210</v>
      </c>
      <c r="B298" s="40" t="s">
        <v>4</v>
      </c>
      <c r="C298" s="50" t="s">
        <v>216</v>
      </c>
      <c r="D298" s="51">
        <v>298</v>
      </c>
      <c r="E298" s="16" t="str">
        <f t="shared" si="11"/>
        <v>Pharmacy_Claims_Header+Member_Age_Years_YE</v>
      </c>
      <c r="F298" s="39"/>
      <c r="G298" s="25" t="s">
        <v>784</v>
      </c>
      <c r="H298" s="8" t="s">
        <v>7</v>
      </c>
      <c r="I298" s="6"/>
      <c r="J298" s="6" t="s">
        <v>412</v>
      </c>
      <c r="K298" s="6" t="s">
        <v>245</v>
      </c>
      <c r="L298" s="6">
        <v>19</v>
      </c>
    </row>
    <row r="299" spans="1:12" ht="24.75" customHeight="1" x14ac:dyDescent="0.7">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7">
      <c r="A300" s="40" t="s">
        <v>210</v>
      </c>
      <c r="B300" s="40" t="s">
        <v>4</v>
      </c>
      <c r="C300" s="6" t="s">
        <v>8</v>
      </c>
      <c r="D300" s="51">
        <v>300</v>
      </c>
      <c r="E300" s="16" t="str">
        <f t="shared" si="11"/>
        <v>Pharmacy_Claims_Header+Payer_Cd</v>
      </c>
      <c r="F300" s="39"/>
      <c r="G300" s="25" t="s">
        <v>784</v>
      </c>
      <c r="H300" s="8" t="s">
        <v>564</v>
      </c>
      <c r="I300" s="6" t="s">
        <v>165</v>
      </c>
      <c r="J300" s="6" t="s">
        <v>414</v>
      </c>
      <c r="K300" s="6" t="s">
        <v>244</v>
      </c>
      <c r="L300" s="6">
        <v>8</v>
      </c>
    </row>
    <row r="301" spans="1:12" ht="24.75" customHeight="1" x14ac:dyDescent="0.7">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7">
      <c r="A302" s="40" t="s">
        <v>210</v>
      </c>
      <c r="B302" s="40" t="s">
        <v>4</v>
      </c>
      <c r="C302" s="50" t="s">
        <v>725</v>
      </c>
      <c r="D302" s="51">
        <v>302</v>
      </c>
      <c r="E302" s="16" t="str">
        <f t="shared" si="11"/>
        <v>Pharmacy_Claims_Header+National_Pharmacy_NPI</v>
      </c>
      <c r="F302" s="39"/>
      <c r="G302" s="25" t="s">
        <v>784</v>
      </c>
      <c r="H302" s="8" t="s">
        <v>7</v>
      </c>
      <c r="I302" s="6" t="s">
        <v>726</v>
      </c>
      <c r="J302" s="6" t="s">
        <v>734</v>
      </c>
      <c r="K302" s="6" t="s">
        <v>244</v>
      </c>
      <c r="L302" s="6">
        <v>20</v>
      </c>
    </row>
    <row r="303" spans="1:12" ht="24.75" customHeight="1" x14ac:dyDescent="0.7">
      <c r="A303" s="40" t="s">
        <v>211</v>
      </c>
      <c r="B303" s="40" t="s">
        <v>11</v>
      </c>
      <c r="C303" s="50" t="s">
        <v>19</v>
      </c>
      <c r="D303" s="51">
        <v>303</v>
      </c>
      <c r="E303" s="16" t="str">
        <f t="shared" si="11"/>
        <v>Pharmacy_Claims_Line+Claim_ID</v>
      </c>
      <c r="F303" s="39" t="str">
        <f t="array" ref="F303">IF(AND($G$303:$G$337=""),"","X")</f>
        <v>X</v>
      </c>
      <c r="G303" s="25" t="s">
        <v>784</v>
      </c>
      <c r="H303" s="8" t="s">
        <v>7</v>
      </c>
      <c r="I303" s="6" t="s">
        <v>6</v>
      </c>
      <c r="J303" s="6" t="s">
        <v>494</v>
      </c>
      <c r="K303" s="6" t="s">
        <v>245</v>
      </c>
      <c r="L303" s="6">
        <v>19</v>
      </c>
    </row>
    <row r="304" spans="1:12" ht="24.75" customHeight="1" x14ac:dyDescent="0.7">
      <c r="A304" s="40" t="s">
        <v>211</v>
      </c>
      <c r="B304" s="40" t="s">
        <v>11</v>
      </c>
      <c r="C304" s="50" t="s">
        <v>72</v>
      </c>
      <c r="D304" s="51">
        <v>304</v>
      </c>
      <c r="E304" s="16" t="str">
        <f t="shared" si="11"/>
        <v>Pharmacy_Claims_Line+Member_Composite_ID</v>
      </c>
      <c r="F304" s="39" t="str">
        <f t="array" ref="F304">IF(AND($G$303:$G$337=""),"","X")</f>
        <v>X</v>
      </c>
      <c r="G304" s="25" t="s">
        <v>784</v>
      </c>
      <c r="H304" s="8" t="s">
        <v>7</v>
      </c>
      <c r="I304" s="6" t="s">
        <v>6</v>
      </c>
      <c r="J304" s="6" t="s">
        <v>550</v>
      </c>
      <c r="K304" s="6" t="s">
        <v>245</v>
      </c>
      <c r="L304" s="6">
        <v>19</v>
      </c>
    </row>
    <row r="305" spans="1:66" s="27" customFormat="1" ht="24.75" customHeight="1" x14ac:dyDescent="0.7">
      <c r="A305" s="40" t="s">
        <v>211</v>
      </c>
      <c r="B305" s="40" t="s">
        <v>11</v>
      </c>
      <c r="C305" s="50" t="s">
        <v>74</v>
      </c>
      <c r="D305" s="51">
        <v>305</v>
      </c>
      <c r="E305" s="16" t="str">
        <f t="shared" si="11"/>
        <v>Pharmacy_Claims_Line+Member_ID</v>
      </c>
      <c r="F305" s="39" t="str">
        <f t="array" ref="F305">IF(AND($G$303:$G$337=""),"","X")</f>
        <v>X</v>
      </c>
      <c r="G305" s="25" t="s">
        <v>784</v>
      </c>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211</v>
      </c>
      <c r="B306" s="40" t="s">
        <v>11</v>
      </c>
      <c r="C306" s="50" t="s">
        <v>733</v>
      </c>
      <c r="D306" s="51">
        <v>306</v>
      </c>
      <c r="E306" s="16" t="str">
        <f>A306&amp;"+"&amp;C306</f>
        <v>Pharmacy_Claims_Line+Prescribing_Provider_ID</v>
      </c>
      <c r="F306" s="39" t="str">
        <f t="array" ref="F306">IF(AND($G$303:$G$337=""),"","X")</f>
        <v>X</v>
      </c>
      <c r="G306" s="25" t="s">
        <v>784</v>
      </c>
      <c r="H306" s="8" t="s">
        <v>7</v>
      </c>
      <c r="I306" s="6"/>
      <c r="J306" s="6" t="s">
        <v>761</v>
      </c>
      <c r="K306" s="6" t="s">
        <v>245</v>
      </c>
      <c r="L306" s="6">
        <v>19</v>
      </c>
    </row>
    <row r="307" spans="1:66" ht="24.75" customHeight="1" x14ac:dyDescent="0.7">
      <c r="A307" s="40" t="s">
        <v>211</v>
      </c>
      <c r="B307" s="40" t="s">
        <v>16</v>
      </c>
      <c r="C307" s="50" t="s">
        <v>355</v>
      </c>
      <c r="D307" s="51">
        <v>307</v>
      </c>
      <c r="E307" s="16" t="str">
        <f t="shared" si="11"/>
        <v>Pharmacy_Claims_Line+Fill_Dt</v>
      </c>
      <c r="F307" s="39"/>
      <c r="G307" s="25" t="s">
        <v>784</v>
      </c>
      <c r="H307" s="8" t="s">
        <v>5</v>
      </c>
      <c r="I307" s="6" t="s">
        <v>162</v>
      </c>
      <c r="J307" s="6" t="s">
        <v>507</v>
      </c>
      <c r="K307" s="6" t="s">
        <v>16</v>
      </c>
      <c r="L307" s="6">
        <v>10</v>
      </c>
    </row>
    <row r="308" spans="1:66" ht="24.75" customHeight="1" x14ac:dyDescent="0.7">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7">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7">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7">
      <c r="A311" s="40" t="s">
        <v>211</v>
      </c>
      <c r="B311" s="40" t="s">
        <v>34</v>
      </c>
      <c r="C311" s="50" t="s">
        <v>41</v>
      </c>
      <c r="D311" s="51">
        <v>311</v>
      </c>
      <c r="E311" s="16" t="str">
        <f t="shared" si="11"/>
        <v>Pharmacy_Claims_Line+Charge_Amt</v>
      </c>
      <c r="F311" s="39"/>
      <c r="G311" s="25"/>
      <c r="H311" s="8" t="s">
        <v>7</v>
      </c>
      <c r="I311" s="6" t="s">
        <v>158</v>
      </c>
      <c r="J311" s="6" t="s">
        <v>763</v>
      </c>
      <c r="K311" s="6" t="s">
        <v>246</v>
      </c>
      <c r="L311" s="6">
        <v>18</v>
      </c>
    </row>
    <row r="312" spans="1:66" ht="24.75" customHeight="1" x14ac:dyDescent="0.7">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7">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24.75" customHeight="1" x14ac:dyDescent="0.7">
      <c r="A314" s="40" t="s">
        <v>211</v>
      </c>
      <c r="B314" s="40" t="s">
        <v>34</v>
      </c>
      <c r="C314" s="50" t="s">
        <v>51</v>
      </c>
      <c r="D314" s="51">
        <v>314</v>
      </c>
      <c r="E314" s="16" t="str">
        <f t="shared" si="11"/>
        <v>Pharmacy_Claims_Line+Deductible_Amt</v>
      </c>
      <c r="F314" s="39"/>
      <c r="G314" s="25"/>
      <c r="H314" s="8" t="s">
        <v>564</v>
      </c>
      <c r="I314" s="6" t="s">
        <v>163</v>
      </c>
      <c r="J314" s="6" t="s">
        <v>390</v>
      </c>
      <c r="K314" s="6" t="s">
        <v>246</v>
      </c>
      <c r="L314" s="6">
        <v>18</v>
      </c>
    </row>
    <row r="315" spans="1:66" ht="24.75" customHeight="1" x14ac:dyDescent="0.7">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7">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7">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7">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24.75" customHeight="1" x14ac:dyDescent="0.7">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7">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7">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7">
      <c r="A322" s="40" t="s">
        <v>211</v>
      </c>
      <c r="B322" s="40" t="s">
        <v>95</v>
      </c>
      <c r="C322" s="6" t="s">
        <v>179</v>
      </c>
      <c r="D322" s="51">
        <v>322</v>
      </c>
      <c r="E322" s="16" t="str">
        <f t="shared" si="11"/>
        <v>Pharmacy_Claims_Line+Drug_Nm</v>
      </c>
      <c r="F322" s="39"/>
      <c r="G322" s="25" t="s">
        <v>784</v>
      </c>
      <c r="H322" s="8" t="s">
        <v>7</v>
      </c>
      <c r="I322" s="6" t="s">
        <v>180</v>
      </c>
      <c r="J322" s="6" t="s">
        <v>181</v>
      </c>
      <c r="K322" s="6" t="s">
        <v>244</v>
      </c>
      <c r="L322" s="6">
        <v>80</v>
      </c>
    </row>
    <row r="323" spans="1:12" ht="24.75" customHeight="1" x14ac:dyDescent="0.7">
      <c r="A323" s="40" t="s">
        <v>211</v>
      </c>
      <c r="B323" s="40" t="s">
        <v>95</v>
      </c>
      <c r="C323" s="6" t="s">
        <v>96</v>
      </c>
      <c r="D323" s="51">
        <v>323</v>
      </c>
      <c r="E323" s="16" t="str">
        <f t="shared" si="11"/>
        <v>Pharmacy_Claims_Line+NDC_Cd</v>
      </c>
      <c r="F323" s="39"/>
      <c r="G323" s="25" t="s">
        <v>784</v>
      </c>
      <c r="H323" s="8" t="s">
        <v>7</v>
      </c>
      <c r="I323" s="6" t="s">
        <v>185</v>
      </c>
      <c r="J323" s="6" t="s">
        <v>288</v>
      </c>
      <c r="K323" s="6" t="s">
        <v>255</v>
      </c>
      <c r="L323" s="6">
        <v>11</v>
      </c>
    </row>
    <row r="324" spans="1:12" ht="24.75" customHeight="1" x14ac:dyDescent="0.7">
      <c r="A324" s="40" t="s">
        <v>211</v>
      </c>
      <c r="B324" s="40" t="s">
        <v>95</v>
      </c>
      <c r="C324" s="50" t="s">
        <v>744</v>
      </c>
      <c r="D324" s="51">
        <v>324</v>
      </c>
      <c r="E324" s="16" t="str">
        <f t="shared" si="11"/>
        <v>Pharmacy_Claims_Line+Compound_Drug_Name</v>
      </c>
      <c r="F324" s="39"/>
      <c r="G324" s="25" t="s">
        <v>784</v>
      </c>
      <c r="H324" s="8" t="s">
        <v>7</v>
      </c>
      <c r="I324" s="6" t="s">
        <v>745</v>
      </c>
      <c r="J324" s="6" t="s">
        <v>749</v>
      </c>
      <c r="K324" s="6" t="s">
        <v>244</v>
      </c>
      <c r="L324" s="6">
        <v>80</v>
      </c>
    </row>
    <row r="325" spans="1:12" ht="24.75" customHeight="1" x14ac:dyDescent="0.7">
      <c r="A325" s="40" t="s">
        <v>211</v>
      </c>
      <c r="B325" s="40" t="s">
        <v>4</v>
      </c>
      <c r="C325" s="6" t="s">
        <v>171</v>
      </c>
      <c r="D325" s="51">
        <v>325</v>
      </c>
      <c r="E325" s="16" t="str">
        <f t="shared" ref="E325:E355" si="12">A325&amp;"+"&amp;C325</f>
        <v>Pharmacy_Claims_Line+Compound_Drug_Ind</v>
      </c>
      <c r="F325" s="39"/>
      <c r="G325" s="25" t="s">
        <v>784</v>
      </c>
      <c r="H325" s="8" t="s">
        <v>7</v>
      </c>
      <c r="I325" s="6" t="s">
        <v>172</v>
      </c>
      <c r="J325" s="6" t="s">
        <v>569</v>
      </c>
      <c r="K325" s="6" t="s">
        <v>244</v>
      </c>
      <c r="L325" s="6">
        <v>1</v>
      </c>
    </row>
    <row r="326" spans="1:12" ht="24.75" customHeight="1" x14ac:dyDescent="0.7">
      <c r="A326" s="40" t="s">
        <v>211</v>
      </c>
      <c r="B326" s="40" t="s">
        <v>4</v>
      </c>
      <c r="C326" s="6" t="s">
        <v>173</v>
      </c>
      <c r="D326" s="51">
        <v>326</v>
      </c>
      <c r="E326" s="16" t="str">
        <f t="shared" si="12"/>
        <v>Pharmacy_Claims_Line+Days_Supply</v>
      </c>
      <c r="F326" s="39"/>
      <c r="G326" s="25" t="s">
        <v>784</v>
      </c>
      <c r="H326" s="8" t="s">
        <v>7</v>
      </c>
      <c r="I326" s="6" t="s">
        <v>174</v>
      </c>
      <c r="J326" s="6" t="s">
        <v>287</v>
      </c>
      <c r="K326" s="6" t="s">
        <v>245</v>
      </c>
      <c r="L326" s="6">
        <v>19</v>
      </c>
    </row>
    <row r="327" spans="1:12" ht="24.75" customHeight="1" x14ac:dyDescent="0.7">
      <c r="A327" s="40" t="s">
        <v>211</v>
      </c>
      <c r="B327" s="40" t="s">
        <v>4</v>
      </c>
      <c r="C327" s="6" t="s">
        <v>175</v>
      </c>
      <c r="D327" s="51">
        <v>327</v>
      </c>
      <c r="E327" s="16" t="str">
        <f t="shared" si="12"/>
        <v>Pharmacy_Claims_Line+Dispensed_As_Written_Cd</v>
      </c>
      <c r="F327" s="39"/>
      <c r="G327" s="25" t="s">
        <v>784</v>
      </c>
      <c r="H327" s="8" t="s">
        <v>7</v>
      </c>
      <c r="I327" s="6" t="s">
        <v>176</v>
      </c>
      <c r="J327" s="6" t="s">
        <v>582</v>
      </c>
      <c r="K327" s="6" t="s">
        <v>255</v>
      </c>
      <c r="L327" s="6">
        <v>1</v>
      </c>
    </row>
    <row r="328" spans="1:12" ht="24.75" customHeight="1" x14ac:dyDescent="0.7">
      <c r="A328" s="40" t="s">
        <v>211</v>
      </c>
      <c r="B328" s="40" t="s">
        <v>4</v>
      </c>
      <c r="C328" s="6" t="s">
        <v>675</v>
      </c>
      <c r="D328" s="51">
        <v>328</v>
      </c>
      <c r="E328" s="16" t="str">
        <f t="shared" si="12"/>
        <v>Pharmacy_Claims_Line+Generic_Drug_Ind</v>
      </c>
      <c r="F328" s="39"/>
      <c r="G328" s="25" t="s">
        <v>784</v>
      </c>
      <c r="H328" s="8" t="s">
        <v>7</v>
      </c>
      <c r="I328" s="6" t="s">
        <v>182</v>
      </c>
      <c r="J328" s="6" t="s">
        <v>573</v>
      </c>
      <c r="K328" s="6" t="s">
        <v>255</v>
      </c>
      <c r="L328" s="6">
        <v>1</v>
      </c>
    </row>
    <row r="329" spans="1:12" ht="24.75" customHeight="1" x14ac:dyDescent="0.7">
      <c r="A329" s="40" t="s">
        <v>211</v>
      </c>
      <c r="B329" s="40" t="s">
        <v>4</v>
      </c>
      <c r="C329" s="6" t="s">
        <v>93</v>
      </c>
      <c r="D329" s="51">
        <v>329</v>
      </c>
      <c r="E329" s="16" t="str">
        <f t="shared" si="12"/>
        <v>Pharmacy_Claims_Line+Line_No</v>
      </c>
      <c r="F329" s="39" t="str">
        <f t="array" ref="F329">IF(AND($G$303:$G$337=""),"","X")</f>
        <v>X</v>
      </c>
      <c r="G329" s="25" t="s">
        <v>784</v>
      </c>
      <c r="H329" s="8" t="s">
        <v>7</v>
      </c>
      <c r="I329" s="6" t="s">
        <v>6</v>
      </c>
      <c r="J329" s="6" t="s">
        <v>270</v>
      </c>
      <c r="K329" s="6" t="s">
        <v>245</v>
      </c>
      <c r="L329" s="6">
        <v>19</v>
      </c>
    </row>
    <row r="330" spans="1:12" ht="24.75" customHeight="1" x14ac:dyDescent="0.7">
      <c r="A330" s="40" t="s">
        <v>211</v>
      </c>
      <c r="B330" s="40" t="s">
        <v>4</v>
      </c>
      <c r="C330" s="6" t="s">
        <v>43</v>
      </c>
      <c r="D330" s="51">
        <v>330</v>
      </c>
      <c r="E330" s="16" t="str">
        <f t="shared" si="12"/>
        <v>Pharmacy_Claims_Line+Claim_Status_Cd</v>
      </c>
      <c r="F330" s="39"/>
      <c r="G330" s="25" t="s">
        <v>784</v>
      </c>
      <c r="H330" s="8" t="s">
        <v>7</v>
      </c>
      <c r="I330" s="6" t="s">
        <v>159</v>
      </c>
      <c r="J330" s="6" t="s">
        <v>396</v>
      </c>
      <c r="K330" s="6" t="s">
        <v>244</v>
      </c>
      <c r="L330" s="6">
        <v>2</v>
      </c>
    </row>
    <row r="331" spans="1:12" ht="24.75" customHeight="1" x14ac:dyDescent="0.7">
      <c r="A331" s="40" t="s">
        <v>211</v>
      </c>
      <c r="B331" s="40" t="s">
        <v>4</v>
      </c>
      <c r="C331" s="50" t="s">
        <v>186</v>
      </c>
      <c r="D331" s="51">
        <v>331</v>
      </c>
      <c r="E331" s="16" t="str">
        <f t="shared" si="12"/>
        <v>Pharmacy_Claims_Line+Quantity_Dispensed</v>
      </c>
      <c r="F331" s="39"/>
      <c r="G331" s="25" t="s">
        <v>784</v>
      </c>
      <c r="H331" s="8" t="s">
        <v>7</v>
      </c>
      <c r="I331" s="6" t="s">
        <v>187</v>
      </c>
      <c r="J331" s="6" t="s">
        <v>289</v>
      </c>
      <c r="K331" s="6" t="s">
        <v>245</v>
      </c>
      <c r="L331" s="6">
        <v>19</v>
      </c>
    </row>
    <row r="332" spans="1:12" ht="24.75" customHeight="1" x14ac:dyDescent="0.7">
      <c r="A332" s="40" t="s">
        <v>211</v>
      </c>
      <c r="B332" s="40" t="s">
        <v>4</v>
      </c>
      <c r="C332" s="50" t="s">
        <v>188</v>
      </c>
      <c r="D332" s="51">
        <v>332</v>
      </c>
      <c r="E332" s="16" t="str">
        <f t="shared" si="12"/>
        <v>Pharmacy_Claims_Line+Refill_Ind</v>
      </c>
      <c r="F332" s="39"/>
      <c r="G332" s="25" t="s">
        <v>784</v>
      </c>
      <c r="H332" s="8" t="s">
        <v>7</v>
      </c>
      <c r="I332" s="6" t="s">
        <v>189</v>
      </c>
      <c r="J332" s="6" t="s">
        <v>578</v>
      </c>
      <c r="K332" s="6" t="s">
        <v>255</v>
      </c>
      <c r="L332" s="6">
        <v>2</v>
      </c>
    </row>
    <row r="333" spans="1:12" ht="24.75" customHeight="1" x14ac:dyDescent="0.7">
      <c r="A333" s="40" t="s">
        <v>211</v>
      </c>
      <c r="B333" s="40" t="s">
        <v>4</v>
      </c>
      <c r="C333" s="50" t="s">
        <v>725</v>
      </c>
      <c r="D333" s="51">
        <v>333</v>
      </c>
      <c r="E333" s="16" t="str">
        <f t="shared" si="12"/>
        <v>Pharmacy_Claims_Line+National_Pharmacy_NPI</v>
      </c>
      <c r="F333" s="39"/>
      <c r="G333" s="25" t="s">
        <v>784</v>
      </c>
      <c r="H333" s="8" t="s">
        <v>7</v>
      </c>
      <c r="I333" s="6" t="s">
        <v>726</v>
      </c>
      <c r="J333" s="6" t="s">
        <v>734</v>
      </c>
      <c r="K333" s="6" t="s">
        <v>244</v>
      </c>
      <c r="L333" s="6">
        <v>20</v>
      </c>
    </row>
    <row r="334" spans="1:12" ht="24.75" customHeight="1" x14ac:dyDescent="0.7">
      <c r="A334" s="40" t="s">
        <v>211</v>
      </c>
      <c r="B334" s="40" t="s">
        <v>4</v>
      </c>
      <c r="C334" s="50" t="s">
        <v>691</v>
      </c>
      <c r="D334" s="51">
        <v>334</v>
      </c>
      <c r="E334" s="16" t="str">
        <f t="shared" si="12"/>
        <v>Pharmacy_Claims_Line+Claim_Line_Type</v>
      </c>
      <c r="F334" s="39"/>
      <c r="G334" s="25" t="s">
        <v>784</v>
      </c>
      <c r="H334" s="8" t="s">
        <v>7</v>
      </c>
      <c r="I334" s="6" t="s">
        <v>737</v>
      </c>
      <c r="J334" s="6" t="s">
        <v>746</v>
      </c>
      <c r="K334" s="6" t="s">
        <v>255</v>
      </c>
      <c r="L334" s="6">
        <v>1</v>
      </c>
    </row>
    <row r="335" spans="1:12" ht="24.75" customHeight="1" x14ac:dyDescent="0.7">
      <c r="A335" s="40" t="s">
        <v>211</v>
      </c>
      <c r="B335" s="40" t="s">
        <v>4</v>
      </c>
      <c r="C335" s="50" t="s">
        <v>738</v>
      </c>
      <c r="D335" s="51">
        <v>335</v>
      </c>
      <c r="E335" s="16" t="str">
        <f t="shared" si="12"/>
        <v>Pharmacy_Claims_Line+Formulary_Ind</v>
      </c>
      <c r="F335" s="39"/>
      <c r="G335" s="25" t="s">
        <v>784</v>
      </c>
      <c r="H335" s="8" t="s">
        <v>7</v>
      </c>
      <c r="I335" s="6" t="s">
        <v>739</v>
      </c>
      <c r="J335" s="6" t="s">
        <v>750</v>
      </c>
      <c r="K335" s="6" t="s">
        <v>255</v>
      </c>
      <c r="L335" s="6">
        <v>1</v>
      </c>
    </row>
    <row r="336" spans="1:12" ht="24.75" customHeight="1" x14ac:dyDescent="0.7">
      <c r="A336" s="40" t="s">
        <v>211</v>
      </c>
      <c r="B336" s="40" t="s">
        <v>4</v>
      </c>
      <c r="C336" s="50" t="s">
        <v>740</v>
      </c>
      <c r="D336" s="51">
        <v>336</v>
      </c>
      <c r="E336" s="16" t="str">
        <f t="shared" si="12"/>
        <v>Pharmacy_Claims_Line+Refill_Number</v>
      </c>
      <c r="F336" s="39"/>
      <c r="G336" s="25" t="s">
        <v>784</v>
      </c>
      <c r="H336" s="8" t="s">
        <v>7</v>
      </c>
      <c r="I336" s="6" t="s">
        <v>741</v>
      </c>
      <c r="J336" s="6" t="s">
        <v>747</v>
      </c>
      <c r="K336" s="6" t="s">
        <v>245</v>
      </c>
      <c r="L336" s="6">
        <v>19</v>
      </c>
    </row>
    <row r="337" spans="1:12" ht="24.75" customHeight="1" x14ac:dyDescent="0.7">
      <c r="A337" s="40" t="s">
        <v>211</v>
      </c>
      <c r="B337" s="40" t="s">
        <v>4</v>
      </c>
      <c r="C337" s="50" t="s">
        <v>742</v>
      </c>
      <c r="D337" s="51">
        <v>337</v>
      </c>
      <c r="E337" s="16" t="str">
        <f t="shared" si="12"/>
        <v>Pharmacy_Claims_Line+Specialty_Drug_Ind</v>
      </c>
      <c r="F337" s="39"/>
      <c r="G337" s="25" t="s">
        <v>784</v>
      </c>
      <c r="H337" s="8" t="s">
        <v>7</v>
      </c>
      <c r="I337" s="6" t="s">
        <v>743</v>
      </c>
      <c r="J337" s="6" t="s">
        <v>748</v>
      </c>
      <c r="K337" s="6" t="s">
        <v>255</v>
      </c>
      <c r="L337" s="6">
        <v>1</v>
      </c>
    </row>
    <row r="338" spans="1:12" ht="24.75" customHeight="1" x14ac:dyDescent="0.7">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7">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7">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7">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7">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7">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7">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7">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7">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7">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7">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7">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7">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7">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7">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7">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7">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7">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7">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7">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7">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7">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7">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7">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7">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7">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7">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7">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7">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7">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7">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7">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7">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7">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7">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7">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7">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7">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7">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7">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7">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7">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7">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7">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7">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7">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7">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7">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7">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7">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7">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7">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7">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7">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7">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7">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7">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7">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7">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7">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7">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7">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7">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7">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7">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7">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7">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7">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7">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7">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7">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7">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7">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7">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7">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7">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7">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7">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7">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7">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7">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7">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7">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7">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7">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7">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7">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7">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7">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7">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7">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7">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7">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7">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7">
      <c r="A435" s="40" t="s">
        <v>768</v>
      </c>
      <c r="B435" s="40" t="s">
        <v>11</v>
      </c>
      <c r="C435" s="50" t="s">
        <v>769</v>
      </c>
      <c r="D435" s="51">
        <v>435</v>
      </c>
      <c r="E435" s="16" t="str">
        <f t="shared" si="15"/>
        <v>Member_Street_Address_Crosswalk_All+Member_id</v>
      </c>
      <c r="F435" s="39" t="str">
        <f>IF(AND($G$436="",$G$226=""),"","X")</f>
        <v/>
      </c>
      <c r="G435" s="25" t="s">
        <v>784</v>
      </c>
      <c r="H435" s="8" t="s">
        <v>114</v>
      </c>
      <c r="I435" s="6" t="s">
        <v>75</v>
      </c>
      <c r="J435" s="6" t="s">
        <v>551</v>
      </c>
      <c r="K435" s="6" t="s">
        <v>245</v>
      </c>
      <c r="L435" s="6">
        <v>19</v>
      </c>
    </row>
    <row r="436" spans="1:66" ht="24.75" customHeight="1" x14ac:dyDescent="0.7">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7">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7">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7">
      <c r="A439" s="40" t="s">
        <v>768</v>
      </c>
      <c r="B439" s="40" t="s">
        <v>15</v>
      </c>
      <c r="C439" s="50" t="s">
        <v>126</v>
      </c>
      <c r="D439" s="51">
        <v>439</v>
      </c>
      <c r="E439" s="16" t="str">
        <f t="shared" si="15"/>
        <v>Member_Street_Address_Crosswalk_All+Member_Zip_Cd</v>
      </c>
      <c r="F439" s="39" t="str">
        <f t="shared" si="16"/>
        <v/>
      </c>
      <c r="G439" s="25" t="s">
        <v>784</v>
      </c>
      <c r="H439" s="8" t="s">
        <v>114</v>
      </c>
      <c r="I439" s="6" t="s">
        <v>127</v>
      </c>
      <c r="J439" s="6" t="s">
        <v>276</v>
      </c>
      <c r="K439" s="6" t="s">
        <v>244</v>
      </c>
      <c r="L439" s="6">
        <v>11</v>
      </c>
    </row>
    <row r="440" spans="1:66" ht="24.75" customHeight="1" x14ac:dyDescent="0.7">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7">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7">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7">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7">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7">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7">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7">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7">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7">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7">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7">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7">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7">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7">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7">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 x14ac:dyDescent="0.7">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 x14ac:dyDescent="0.7">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 x14ac:dyDescent="0.7">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2" customHeight="1" x14ac:dyDescent="0.7">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topLeftCell="A13" zoomScale="110" zoomScaleNormal="110" workbookViewId="0">
      <selection activeCell="G4" sqref="G4"/>
    </sheetView>
  </sheetViews>
  <sheetFormatPr defaultColWidth="8.81640625"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8" width="32.1796875" customWidth="1"/>
    <col min="9" max="9" width="115.7265625" customWidth="1"/>
    <col min="10" max="11" width="12.453125" customWidth="1"/>
  </cols>
  <sheetData>
    <row r="1" spans="1:11" s="18" customFormat="1" ht="70" thickBot="1" x14ac:dyDescent="1.95">
      <c r="A1" s="64" t="s">
        <v>780</v>
      </c>
      <c r="B1" s="63"/>
      <c r="C1" s="63"/>
      <c r="D1" s="63"/>
      <c r="E1" s="63"/>
      <c r="F1" s="63"/>
      <c r="G1" s="63"/>
      <c r="H1" s="63"/>
      <c r="I1" s="63"/>
      <c r="J1" s="63"/>
      <c r="K1" s="63"/>
    </row>
    <row r="2" spans="1:11" ht="54"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B7" zoomScale="70" zoomScaleNormal="70" workbookViewId="0">
      <selection activeCell="C16" sqref="C16"/>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65" t="s">
        <v>778</v>
      </c>
      <c r="B1" s="66"/>
      <c r="C1" s="66"/>
      <c r="D1" s="66"/>
    </row>
    <row r="2" spans="1:5" ht="55.5" x14ac:dyDescent="0.55000000000000004">
      <c r="A2" s="72" t="s">
        <v>557</v>
      </c>
      <c r="B2" s="42" t="s">
        <v>760</v>
      </c>
      <c r="C2" s="67"/>
      <c r="D2" s="68"/>
    </row>
    <row r="3" spans="1:5" ht="37" x14ac:dyDescent="0.55000000000000004">
      <c r="A3" s="73"/>
      <c r="B3" s="42" t="s">
        <v>755</v>
      </c>
      <c r="C3" s="67"/>
      <c r="D3" s="68"/>
      <c r="E3" s="32"/>
    </row>
    <row r="4" spans="1:5" ht="37" x14ac:dyDescent="0.55000000000000004">
      <c r="A4" s="73"/>
      <c r="B4" s="42" t="s">
        <v>756</v>
      </c>
      <c r="C4" s="67" t="s">
        <v>789</v>
      </c>
      <c r="D4" s="68"/>
      <c r="E4" s="32"/>
    </row>
    <row r="5" spans="1:5" ht="37" x14ac:dyDescent="0.55000000000000004">
      <c r="A5" s="73"/>
      <c r="B5" s="42" t="s">
        <v>757</v>
      </c>
      <c r="C5" s="67"/>
      <c r="D5" s="68"/>
      <c r="E5" s="32"/>
    </row>
    <row r="6" spans="1:5" ht="37" x14ac:dyDescent="0.55000000000000004">
      <c r="A6" s="73"/>
      <c r="B6" s="42" t="s">
        <v>758</v>
      </c>
      <c r="C6" s="67"/>
      <c r="D6" s="68"/>
      <c r="E6" s="32"/>
    </row>
    <row r="7" spans="1:5" ht="37.5" thickBot="1" x14ac:dyDescent="0.6">
      <c r="A7" s="74"/>
      <c r="B7" s="42" t="s">
        <v>759</v>
      </c>
      <c r="C7" s="75"/>
      <c r="D7" s="76"/>
    </row>
    <row r="8" spans="1:5" ht="24.5" thickBot="1" x14ac:dyDescent="0.75">
      <c r="A8" s="77" t="s">
        <v>621</v>
      </c>
      <c r="B8" s="79" t="s">
        <v>191</v>
      </c>
      <c r="C8" s="34" t="s">
        <v>622</v>
      </c>
      <c r="D8" s="34" t="s">
        <v>633</v>
      </c>
    </row>
    <row r="9" spans="1:5" ht="31.5" thickBot="1" x14ac:dyDescent="0.4">
      <c r="A9" s="78"/>
      <c r="B9" s="80"/>
      <c r="C9" s="46" t="s">
        <v>754</v>
      </c>
      <c r="D9" s="47" t="s">
        <v>632</v>
      </c>
    </row>
    <row r="10" spans="1:5" ht="24.5" thickBot="1" x14ac:dyDescent="0.75">
      <c r="A10" s="70" t="s">
        <v>519</v>
      </c>
      <c r="B10" s="71"/>
      <c r="C10" s="9" t="s">
        <v>623</v>
      </c>
      <c r="D10" s="9" t="s">
        <v>623</v>
      </c>
    </row>
    <row r="11" spans="1:5" ht="31" x14ac:dyDescent="0.35">
      <c r="A11" s="43" t="s">
        <v>199</v>
      </c>
      <c r="B11" s="44" t="s">
        <v>777</v>
      </c>
      <c r="C11" s="61" t="s">
        <v>788</v>
      </c>
      <c r="D11" s="12"/>
    </row>
    <row r="12" spans="1:5" ht="37" x14ac:dyDescent="0.55000000000000004">
      <c r="A12" s="45" t="s">
        <v>520</v>
      </c>
      <c r="B12" s="44" t="s">
        <v>559</v>
      </c>
      <c r="C12" s="60" t="s">
        <v>790</v>
      </c>
      <c r="D12" s="59"/>
    </row>
    <row r="13" spans="1:5" ht="16" thickBot="1" x14ac:dyDescent="0.4">
      <c r="A13" s="45" t="s">
        <v>548</v>
      </c>
      <c r="B13" s="44" t="s">
        <v>558</v>
      </c>
      <c r="C13" s="12"/>
      <c r="D13" s="17"/>
    </row>
    <row r="14" spans="1:5" ht="24.5" thickBot="1" x14ac:dyDescent="0.75">
      <c r="A14" s="70" t="s">
        <v>624</v>
      </c>
      <c r="B14" s="71"/>
      <c r="C14" s="10" t="s">
        <v>634</v>
      </c>
      <c r="D14" s="10" t="s">
        <v>634</v>
      </c>
    </row>
    <row r="15" spans="1:5" ht="31" x14ac:dyDescent="0.35">
      <c r="A15" s="48" t="s">
        <v>203</v>
      </c>
      <c r="B15" s="49" t="s">
        <v>204</v>
      </c>
      <c r="C15" s="13"/>
      <c r="D15" s="13"/>
    </row>
    <row r="16" spans="1:5" ht="18.5" x14ac:dyDescent="0.35">
      <c r="A16" s="43" t="s">
        <v>517</v>
      </c>
      <c r="B16" s="44" t="s">
        <v>544</v>
      </c>
      <c r="C16" s="62" t="s">
        <v>785</v>
      </c>
      <c r="D16" s="12"/>
    </row>
    <row r="17" spans="1:4" ht="15.5" x14ac:dyDescent="0.35">
      <c r="A17" s="43" t="s">
        <v>625</v>
      </c>
      <c r="B17" s="44" t="s">
        <v>626</v>
      </c>
      <c r="C17" s="12"/>
      <c r="D17" s="12"/>
    </row>
    <row r="18" spans="1:4" ht="31" x14ac:dyDescent="0.35">
      <c r="A18" s="43" t="s">
        <v>200</v>
      </c>
      <c r="B18" s="44" t="s">
        <v>201</v>
      </c>
      <c r="C18" s="12"/>
      <c r="D18" s="12"/>
    </row>
    <row r="19" spans="1:4" ht="15.5" x14ac:dyDescent="0.35">
      <c r="A19" s="43" t="s">
        <v>521</v>
      </c>
      <c r="B19" s="44" t="s">
        <v>526</v>
      </c>
      <c r="C19" s="12"/>
      <c r="D19" s="12"/>
    </row>
    <row r="20" spans="1:4" ht="15.5" x14ac:dyDescent="0.35">
      <c r="A20" s="43" t="s">
        <v>522</v>
      </c>
      <c r="B20" s="44" t="s">
        <v>527</v>
      </c>
      <c r="C20" s="12"/>
      <c r="D20" s="12"/>
    </row>
    <row r="21" spans="1:4" ht="15.5" x14ac:dyDescent="0.35">
      <c r="A21" s="43" t="s">
        <v>625</v>
      </c>
      <c r="B21" s="44" t="s">
        <v>627</v>
      </c>
      <c r="C21" s="12"/>
      <c r="D21" s="12"/>
    </row>
    <row r="22" spans="1:4" ht="31" x14ac:dyDescent="0.35">
      <c r="A22" s="43" t="s">
        <v>202</v>
      </c>
      <c r="B22" s="44" t="s">
        <v>518</v>
      </c>
      <c r="C22" s="12"/>
      <c r="D22" s="12"/>
    </row>
    <row r="23" spans="1:4" ht="15.5" x14ac:dyDescent="0.35">
      <c r="A23" s="43" t="s">
        <v>523</v>
      </c>
      <c r="B23" s="44" t="s">
        <v>528</v>
      </c>
      <c r="C23" s="12"/>
      <c r="D23" s="12"/>
    </row>
    <row r="24" spans="1:4" ht="15.5" x14ac:dyDescent="0.35">
      <c r="A24" s="43" t="s">
        <v>524</v>
      </c>
      <c r="B24" s="44" t="s">
        <v>529</v>
      </c>
      <c r="C24" s="12"/>
      <c r="D24" s="12"/>
    </row>
    <row r="25" spans="1:4" ht="77.5" x14ac:dyDescent="0.35">
      <c r="A25" s="43" t="s">
        <v>196</v>
      </c>
      <c r="B25" s="53" t="s">
        <v>543</v>
      </c>
      <c r="C25" s="12" t="s">
        <v>786</v>
      </c>
      <c r="D25" s="12"/>
    </row>
    <row r="26" spans="1:4" ht="31" x14ac:dyDescent="0.35">
      <c r="A26" s="43" t="s">
        <v>192</v>
      </c>
      <c r="B26" s="44" t="s">
        <v>193</v>
      </c>
      <c r="C26" s="12"/>
      <c r="D26" s="12"/>
    </row>
    <row r="27" spans="1:4" ht="31" x14ac:dyDescent="0.35">
      <c r="A27" s="43" t="s">
        <v>194</v>
      </c>
      <c r="B27" s="44" t="s">
        <v>195</v>
      </c>
      <c r="C27" s="12"/>
      <c r="D27" s="12"/>
    </row>
    <row r="28" spans="1:4" ht="31" x14ac:dyDescent="0.35">
      <c r="A28" s="43" t="s">
        <v>197</v>
      </c>
      <c r="B28" s="44" t="s">
        <v>198</v>
      </c>
      <c r="C28" s="12"/>
      <c r="D28" s="12"/>
    </row>
    <row r="29" spans="1:4" ht="31" x14ac:dyDescent="0.35">
      <c r="A29" s="43" t="s">
        <v>525</v>
      </c>
      <c r="B29" s="44" t="s">
        <v>779</v>
      </c>
      <c r="C29" s="12"/>
      <c r="D29" s="12"/>
    </row>
    <row r="30" spans="1:4" ht="31" x14ac:dyDescent="0.35">
      <c r="A30" s="43" t="s">
        <v>752</v>
      </c>
      <c r="B30" s="44" t="s">
        <v>753</v>
      </c>
      <c r="C30" s="12"/>
      <c r="D30" s="12"/>
    </row>
    <row r="31" spans="1:4" ht="15.5" x14ac:dyDescent="0.35">
      <c r="A31" s="43" t="s">
        <v>4</v>
      </c>
      <c r="B31" s="44"/>
      <c r="C31" s="12"/>
      <c r="D31" s="12"/>
    </row>
    <row r="32" spans="1:4" x14ac:dyDescent="0.35">
      <c r="A32" s="69"/>
      <c r="B32" s="69"/>
      <c r="C32" s="69"/>
      <c r="D32" s="69"/>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topLeftCell="A20" zoomScale="180" zoomScaleNormal="180" workbookViewId="0">
      <selection activeCell="A6" sqref="A6"/>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75" workbookViewId="0"/>
  </sheetViews>
  <sheetFormatPr defaultColWidth="11.453125" defaultRowHeight="14.5" x14ac:dyDescent="0.35"/>
  <cols>
    <col min="1" max="1" width="51.7265625" bestFit="1" customWidth="1"/>
    <col min="2" max="2" width="32.453125" bestFit="1" customWidth="1"/>
    <col min="3" max="3" width="10.7265625" style="38" customWidth="1"/>
  </cols>
  <sheetData>
    <row r="1" spans="1:3" x14ac:dyDescent="0.35">
      <c r="A1" t="s">
        <v>590</v>
      </c>
      <c r="B1" t="s">
        <v>591</v>
      </c>
      <c r="C1" s="38" t="s">
        <v>592</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f>'Element Specifications'!G338</f>
        <v>0</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t="str">
        <f>'Element Specifications'!G455</f>
        <v>x</v>
      </c>
    </row>
    <row r="92" spans="1:3" x14ac:dyDescent="0.35">
      <c r="A92" t="str">
        <f>'Element Specifications'!A456</f>
        <v>DIM_Coverage_Types</v>
      </c>
      <c r="B92">
        <f>'Element Specifications'!C456</f>
        <v>0</v>
      </c>
      <c r="C92" s="38" t="str">
        <f>'Element Specifications'!G456</f>
        <v>x</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t="str">
        <f>'Element Specifications'!G450</f>
        <v>x</v>
      </c>
    </row>
    <row r="95" spans="1:3" x14ac:dyDescent="0.35">
      <c r="A95" t="str">
        <f>'Element Specifications'!A452</f>
        <v>DIM_Ethnicities</v>
      </c>
      <c r="B95">
        <f>'Element Specifications'!C452</f>
        <v>0</v>
      </c>
      <c r="C95" s="38" t="str">
        <f>'Element Specifications'!G452</f>
        <v>x</v>
      </c>
    </row>
    <row r="96" spans="1:3" x14ac:dyDescent="0.35">
      <c r="A96" t="str">
        <f>'Element Specifications'!A453</f>
        <v>DIM_HSR</v>
      </c>
      <c r="B96">
        <f>'Element Specifications'!C453</f>
        <v>0</v>
      </c>
      <c r="C96" s="38" t="str">
        <f>'Element Specifications'!G453</f>
        <v>x</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t="str">
        <f>'Element Specifications'!G457</f>
        <v>x</v>
      </c>
    </row>
    <row r="99" spans="1:3" x14ac:dyDescent="0.35">
      <c r="A99" t="str">
        <f>'Element Specifications'!A448</f>
        <v>DIM_Places_of_Service</v>
      </c>
      <c r="B99">
        <f>'Element Specifications'!C448</f>
        <v>0</v>
      </c>
      <c r="C99" s="38" t="str">
        <f>'Element Specifications'!G448</f>
        <v>x</v>
      </c>
    </row>
    <row r="100" spans="1:3" x14ac:dyDescent="0.35">
      <c r="A100" t="str">
        <f>'Element Specifications'!A454</f>
        <v>DIM_Races</v>
      </c>
      <c r="B100">
        <f>'Element Specifications'!C454</f>
        <v>0</v>
      </c>
      <c r="C100" s="38" t="str">
        <f>'Element Specifications'!G454</f>
        <v>x</v>
      </c>
    </row>
    <row r="101" spans="1:3" x14ac:dyDescent="0.35">
      <c r="A101" t="str">
        <f>'Element Specifications'!A458</f>
        <v>DIM_Relationship_Codes</v>
      </c>
      <c r="B101">
        <f>'Element Specifications'!C458</f>
        <v>0</v>
      </c>
      <c r="C101" s="38" t="str">
        <f>'Element Specifications'!G458</f>
        <v>x</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t="str">
        <f>'Element Specifications'!G459</f>
        <v>x</v>
      </c>
    </row>
    <row r="105" spans="1:3" x14ac:dyDescent="0.35">
      <c r="A105" t="str">
        <f>'Element Specifications'!A218</f>
        <v>Member_Eligibility</v>
      </c>
      <c r="B105" t="str">
        <f>'Element Specifications'!C218</f>
        <v>Acturarial_Value</v>
      </c>
      <c r="C105" s="38">
        <f>'Element Specifications'!G218</f>
        <v>0</v>
      </c>
    </row>
    <row r="106" spans="1:3" x14ac:dyDescent="0.35">
      <c r="A106" t="str">
        <f>'Element Specifications'!A199</f>
        <v>Member_Eligibility</v>
      </c>
      <c r="B106" t="str">
        <f>'Element Specifications'!C199</f>
        <v>Coverage_Level_Cd</v>
      </c>
      <c r="C106" s="38" t="str">
        <f>'Element Specifications'!G199</f>
        <v>x</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f>'Element Specifications'!G201</f>
        <v>0</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t="str">
        <f>'Element Specifications'!G186</f>
        <v>x</v>
      </c>
    </row>
    <row r="111" spans="1:3" x14ac:dyDescent="0.35">
      <c r="A111" t="str">
        <f>'Element Specifications'!A188</f>
        <v>Member_Eligibility</v>
      </c>
      <c r="B111" t="str">
        <f>'Element Specifications'!C188</f>
        <v>Eligibility_Month</v>
      </c>
      <c r="C111" s="38" t="str">
        <f>'Element Specifications'!G188</f>
        <v>x</v>
      </c>
    </row>
    <row r="112" spans="1:3" x14ac:dyDescent="0.35">
      <c r="A112" t="str">
        <f>'Element Specifications'!A189</f>
        <v>Member_Eligibility</v>
      </c>
      <c r="B112" t="str">
        <f>'Element Specifications'!C189</f>
        <v>Eligibility_Year</v>
      </c>
      <c r="C112" s="38" t="str">
        <f>'Element Specifications'!G189</f>
        <v>x</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t="str">
        <f>'Element Specifications'!G198</f>
        <v>x</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f>'Element Specifications'!G119</f>
        <v>0</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t="str">
        <f>'Element Specifications'!G20</f>
        <v>x</v>
      </c>
    </row>
    <row r="133" spans="1:3" x14ac:dyDescent="0.35">
      <c r="A133" t="str">
        <f>'Element Specifications'!A56</f>
        <v>Medical_Claims_Header</v>
      </c>
      <c r="B133" t="str">
        <f>'Element Specifications'!C56</f>
        <v>E_Cd</v>
      </c>
      <c r="C133" s="38" t="str">
        <f>'Element Specifications'!G56</f>
        <v>x</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f>'Element Specifications'!G64</f>
        <v>0</v>
      </c>
    </row>
    <row r="144" spans="1:3" x14ac:dyDescent="0.35">
      <c r="A144" t="str">
        <f>'Element Specifications'!A65</f>
        <v>Medical_Claims_Header</v>
      </c>
      <c r="B144" t="str">
        <f>'Element Specifications'!C65</f>
        <v>Member_Age_Years_YE</v>
      </c>
      <c r="C144" s="38" t="str">
        <f>'Element Specifications'!G65</f>
        <v>x</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f>'Element Specifications'!G66</f>
        <v>0</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t="str">
        <f>'Element Specifications'!G21</f>
        <v>x</v>
      </c>
    </row>
    <row r="150" spans="1:3" x14ac:dyDescent="0.35">
      <c r="A150" t="str">
        <f>'Element Specifications'!A22</f>
        <v>Medical_Claims_Header</v>
      </c>
      <c r="B150" t="str">
        <f>'Element Specifications'!C22</f>
        <v>Paid_Dt_Day</v>
      </c>
      <c r="C150" s="38" t="str">
        <f>'Element Specifications'!G22</f>
        <v xml:space="preserve"> </v>
      </c>
    </row>
    <row r="151" spans="1:3" x14ac:dyDescent="0.35">
      <c r="A151" t="str">
        <f>'Element Specifications'!A23</f>
        <v>Medical_Claims_Header</v>
      </c>
      <c r="B151" t="str">
        <f>'Element Specifications'!C23</f>
        <v>Paid_Dt_Month</v>
      </c>
      <c r="C151" s="38" t="str">
        <f>'Element Specifications'!G23</f>
        <v xml:space="preserve"> </v>
      </c>
    </row>
    <row r="152" spans="1:3" x14ac:dyDescent="0.35">
      <c r="A152" t="str">
        <f>'Element Specifications'!A24</f>
        <v>Medical_Claims_Header</v>
      </c>
      <c r="B152" t="str">
        <f>'Element Specifications'!C24</f>
        <v>Paid_Dt_Year</v>
      </c>
      <c r="C152" s="38" t="str">
        <f>'Element Specifications'!G24</f>
        <v xml:space="preserve"> </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t="str">
        <f>'Element Specifications'!G41</f>
        <v>x</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t="str">
        <f>'Element Specifications'!G26</f>
        <v xml:space="preserve"> </v>
      </c>
    </row>
    <row r="160" spans="1:3" x14ac:dyDescent="0.35">
      <c r="A160" t="str">
        <f>'Element Specifications'!A27</f>
        <v>Medical_Claims_Header</v>
      </c>
      <c r="B160" t="str">
        <f>'Element Specifications'!C27</f>
        <v>Service_End_Dt_Month</v>
      </c>
      <c r="C160" s="38" t="str">
        <f>'Element Specifications'!G27</f>
        <v xml:space="preserve"> </v>
      </c>
    </row>
    <row r="161" spans="1:3" x14ac:dyDescent="0.35">
      <c r="A161" t="str">
        <f>'Element Specifications'!A28</f>
        <v>Medical_Claims_Header</v>
      </c>
      <c r="B161" t="str">
        <f>'Element Specifications'!C28</f>
        <v>Service_End_Dt_Year</v>
      </c>
      <c r="C161" s="38" t="str">
        <f>'Element Specifications'!G28</f>
        <v xml:space="preserve"> </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t="str">
        <f>'Element Specifications'!G30</f>
        <v xml:space="preserve"> </v>
      </c>
    </row>
    <row r="164" spans="1:3" x14ac:dyDescent="0.35">
      <c r="A164" t="str">
        <f>'Element Specifications'!A31</f>
        <v>Medical_Claims_Header</v>
      </c>
      <c r="B164" t="str">
        <f>'Element Specifications'!C31</f>
        <v>Service_Start_Dt_Month</v>
      </c>
      <c r="C164" s="38" t="str">
        <f>'Element Specifications'!G31</f>
        <v xml:space="preserve"> </v>
      </c>
    </row>
    <row r="165" spans="1:3" x14ac:dyDescent="0.35">
      <c r="A165" t="str">
        <f>'Element Specifications'!A32</f>
        <v>Medical_Claims_Header</v>
      </c>
      <c r="B165" t="str">
        <f>'Element Specifications'!C32</f>
        <v>Service_Start_Dt_Year</v>
      </c>
      <c r="C165" s="38" t="str">
        <f>'Element Specifications'!G32</f>
        <v xml:space="preserve"> </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t="str">
        <f>'Element Specifications'!G43</f>
        <v>x</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t="str">
        <f>'Element Specifications'!G15</f>
        <v>x</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f>'Element Specifications'!G49</f>
        <v>0</v>
      </c>
    </row>
    <row r="177" spans="1:3" x14ac:dyDescent="0.35">
      <c r="A177" t="str">
        <f>'Element Specifications'!A34</f>
        <v>Medical_Claims_Header</v>
      </c>
      <c r="B177" t="str">
        <f>'Element Specifications'!C34</f>
        <v>Charge_Amt</v>
      </c>
      <c r="C177" s="38" t="str">
        <f>'Element Specifications'!G34</f>
        <v>x</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f>'Element Specifications'!G52</f>
        <v>0</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f>'Element Specifications'!G53</f>
        <v>0</v>
      </c>
    </row>
    <row r="186" spans="1:3" x14ac:dyDescent="0.35">
      <c r="A186" t="str">
        <f>'Element Specifications'!A54</f>
        <v>Medical_Claims_Header</v>
      </c>
      <c r="B186" t="str">
        <f>'Element Specifications'!C54</f>
        <v>Dental_Flag</v>
      </c>
      <c r="C186" s="38">
        <f>'Element Specifications'!G54</f>
        <v>0</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f>'Element Specifications'!G95</f>
        <v>0</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t="str">
        <f>'Element Specifications'!G105</f>
        <v>x</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f>'Element Specifications'!G98</f>
        <v>0</v>
      </c>
    </row>
    <row r="212" spans="1:3" x14ac:dyDescent="0.35">
      <c r="A212" t="str">
        <f>'Element Specifications'!A87</f>
        <v>Medical_Claims_Line</v>
      </c>
      <c r="B212" t="str">
        <f>'Element Specifications'!C87</f>
        <v>Charge_Amt</v>
      </c>
      <c r="C212" s="38" t="str">
        <f>'Element Specifications'!G87</f>
        <v>x</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f>'Element Specifications'!G99</f>
        <v>0</v>
      </c>
    </row>
    <row r="224" spans="1:3" x14ac:dyDescent="0.35">
      <c r="A224" t="str">
        <f>'Element Specifications'!A100</f>
        <v>Medical_Claims_Line</v>
      </c>
      <c r="B224" t="str">
        <f>'Element Specifications'!C100</f>
        <v>Dental_Flag</v>
      </c>
      <c r="C224" s="38">
        <f>'Element Specifications'!G100</f>
        <v>0</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t="str">
        <f>'Element Specifications'!G231</f>
        <v>x</v>
      </c>
    </row>
    <row r="234" spans="1:3" x14ac:dyDescent="0.35">
      <c r="A234" t="str">
        <f>'Element Specifications'!A232</f>
        <v>Member</v>
      </c>
      <c r="B234" t="str">
        <f>'Element Specifications'!C232</f>
        <v>Ethnicity_2_Cd</v>
      </c>
      <c r="C234" s="38" t="str">
        <f>'Element Specifications'!G232</f>
        <v>x</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t="str">
        <f>'Element Specifications'!G220</f>
        <v>x</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t="str">
        <f>'Element Specifications'!G223</f>
        <v>x</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t="str">
        <f>'Element Specifications'!G229</f>
        <v>x</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t="str">
        <f>'Element Specifications'!G225</f>
        <v xml:space="preserve"> </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t="str">
        <f>'Element Specifications'!G235</f>
        <v>x</v>
      </c>
    </row>
    <row r="247" spans="1:3" x14ac:dyDescent="0.35">
      <c r="A247" t="str">
        <f>'Element Specifications'!A227</f>
        <v>Member</v>
      </c>
      <c r="B247" t="str">
        <f>'Element Specifications'!C227</f>
        <v>Member_Zip_Cd</v>
      </c>
      <c r="C247" s="38" t="str">
        <f>'Element Specifications'!G227</f>
        <v>x</v>
      </c>
    </row>
    <row r="248" spans="1:3" x14ac:dyDescent="0.35">
      <c r="A248" t="str">
        <f>'Element Specifications'!A228</f>
        <v>Member</v>
      </c>
      <c r="B248" t="str">
        <f>'Element Specifications'!C228</f>
        <v>Member_Zip_Cd_3_Digit</v>
      </c>
      <c r="C248" s="38">
        <f>'Element Specifications'!G228</f>
        <v>0</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t="str">
        <f>'Element Specifications'!G238</f>
        <v>x</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Specifications'!A251</f>
        <v>Member_Composite</v>
      </c>
      <c r="B254" t="str">
        <f>'Element Specifications'!C251</f>
        <v>Ethnicity_1_Cd</v>
      </c>
      <c r="C254" s="38" t="str">
        <f>'Element Specifications'!G251</f>
        <v>x</v>
      </c>
    </row>
    <row r="255" spans="1:3" x14ac:dyDescent="0.35">
      <c r="A255" t="str">
        <f>'Element Specifications'!A252</f>
        <v>Member_Composite</v>
      </c>
      <c r="B255" t="str">
        <f>'Element Specifications'!C252</f>
        <v>Ethnicity_2_Cd</v>
      </c>
      <c r="C255" s="38" t="str">
        <f>'Element Specifications'!G252</f>
        <v>x</v>
      </c>
    </row>
    <row r="256" spans="1:3" x14ac:dyDescent="0.35">
      <c r="A256" t="str">
        <f>'Element Specifications'!A253</f>
        <v>Member_Composite</v>
      </c>
      <c r="B256" t="str">
        <f>'Element Specifications'!C253</f>
        <v>Hispanic_Ind</v>
      </c>
      <c r="C256" s="38" t="str">
        <f>'Element Specifications'!G253</f>
        <v>x</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t="str">
        <f>'Element Specifications'!G242</f>
        <v>x</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t="str">
        <f>'Element Specifications'!G245</f>
        <v>x</v>
      </c>
    </row>
    <row r="262" spans="1:3" x14ac:dyDescent="0.35">
      <c r="A262" t="str">
        <f>'Element Specifications'!A254</f>
        <v>Member_Composite</v>
      </c>
      <c r="B262" t="str">
        <f>'Element Specifications'!C254</f>
        <v>Member_Gender_Cd</v>
      </c>
      <c r="C262" s="38" t="str">
        <f>'Element Specifications'!G254</f>
        <v>x</v>
      </c>
    </row>
    <row r="263" spans="1:3" x14ac:dyDescent="0.35">
      <c r="A263" t="str">
        <f>'Element Specifications'!A249</f>
        <v>Member_Composite</v>
      </c>
      <c r="B263" t="str">
        <f>'Element Specifications'!C249</f>
        <v>Member_HSR</v>
      </c>
      <c r="C263" s="38" t="str">
        <f>'Element Specifications'!G249</f>
        <v>x</v>
      </c>
    </row>
    <row r="264" spans="1:3" x14ac:dyDescent="0.35">
      <c r="A264" t="str">
        <f>'Element Specifications'!A246</f>
        <v>Member_Composite</v>
      </c>
      <c r="B264" t="str">
        <f>'Element Specifications'!C246</f>
        <v>Member_State_Cd</v>
      </c>
      <c r="C264" s="38" t="str">
        <f>'Element Specifications'!G246</f>
        <v>x</v>
      </c>
    </row>
    <row r="265" spans="1:3" x14ac:dyDescent="0.35">
      <c r="A265" t="str">
        <f>'Element Specifications'!A255</f>
        <v>Member_Composite</v>
      </c>
      <c r="B265" t="str">
        <f>'Element Specifications'!C255</f>
        <v>Member_Subscriber_Rlp_Cd</v>
      </c>
      <c r="C265" s="38" t="str">
        <f>'Element Specifications'!G255</f>
        <v>x</v>
      </c>
    </row>
    <row r="266" spans="1:3" x14ac:dyDescent="0.35">
      <c r="A266" t="str">
        <f>'Element Specifications'!A247</f>
        <v>Member_Composite</v>
      </c>
      <c r="B266" t="str">
        <f>'Element Specifications'!C247</f>
        <v>Member_Zip_Cd</v>
      </c>
      <c r="C266" s="38" t="str">
        <f>'Element Specifications'!G247</f>
        <v>x</v>
      </c>
    </row>
    <row r="267" spans="1:3" x14ac:dyDescent="0.35">
      <c r="A267" t="str">
        <f>'Element Specifications'!A248</f>
        <v>Member_Composite</v>
      </c>
      <c r="B267" t="str">
        <f>'Element Specifications'!C248</f>
        <v>Member_Zip_Cd_3_Digit</v>
      </c>
      <c r="C267" s="38">
        <f>'Element Specifications'!G248</f>
        <v>0</v>
      </c>
    </row>
    <row r="268" spans="1:3" x14ac:dyDescent="0.35">
      <c r="A268" t="str">
        <f>'Element Specifications'!A256</f>
        <v>Member_Composite</v>
      </c>
      <c r="B268" t="str">
        <f>'Element Specifications'!C256</f>
        <v>Other_Ethnicity</v>
      </c>
      <c r="C268" s="38" t="str">
        <f>'Element Specifications'!G256</f>
        <v>x</v>
      </c>
    </row>
    <row r="269" spans="1:3" x14ac:dyDescent="0.35">
      <c r="A269" t="str">
        <f>'Element Specifications'!A257</f>
        <v>Member_Composite</v>
      </c>
      <c r="B269" t="str">
        <f>'Element Specifications'!C257</f>
        <v>Other_Race</v>
      </c>
      <c r="C269" s="38" t="str">
        <f>'Element Specifications'!G257</f>
        <v>x</v>
      </c>
    </row>
    <row r="270" spans="1:3" x14ac:dyDescent="0.35">
      <c r="A270" t="str">
        <f>'Element Specifications'!A258</f>
        <v>Member_Composite</v>
      </c>
      <c r="B270" t="str">
        <f>'Element Specifications'!C258</f>
        <v>Race_1_Cd</v>
      </c>
      <c r="C270" s="38" t="str">
        <f>'Element Specifications'!G258</f>
        <v>x</v>
      </c>
    </row>
    <row r="271" spans="1:3" x14ac:dyDescent="0.35">
      <c r="A271" t="str">
        <f>'Element Specifications'!A259</f>
        <v>Member_Composite</v>
      </c>
      <c r="B271" t="str">
        <f>'Element Specifications'!C259</f>
        <v>Race_2_Cd</v>
      </c>
      <c r="C271" s="38" t="str">
        <f>'Element Specifications'!G259</f>
        <v>x</v>
      </c>
    </row>
    <row r="272" spans="1:3" x14ac:dyDescent="0.35">
      <c r="A272" t="str">
        <f>'Element Specifications'!A210</f>
        <v>Member_Eligibility</v>
      </c>
      <c r="B272" t="str">
        <f>'Element Specifications'!C210</f>
        <v>ERISA_Ind</v>
      </c>
      <c r="C272" s="38">
        <f>'Element Specifications'!G210</f>
        <v>0</v>
      </c>
    </row>
    <row r="273" spans="1:3" x14ac:dyDescent="0.35">
      <c r="A273" t="str">
        <f>'Element Specifications'!A211</f>
        <v>Member_Eligibility</v>
      </c>
      <c r="B273" t="str">
        <f>'Element Specifications'!C211</f>
        <v>Exchange_Offering</v>
      </c>
      <c r="C273" s="38">
        <f>'Element Specifications'!G211</f>
        <v>0</v>
      </c>
    </row>
    <row r="274" spans="1:3" x14ac:dyDescent="0.35">
      <c r="A274" t="str">
        <f>'Element Specifications'!A212</f>
        <v>Member_Eligibility</v>
      </c>
      <c r="B274" t="str">
        <f>'Element Specifications'!C212</f>
        <v>Grandfather_Status</v>
      </c>
      <c r="C274" s="38">
        <f>'Element Specifications'!G212</f>
        <v>0</v>
      </c>
    </row>
    <row r="275" spans="1:3" x14ac:dyDescent="0.35">
      <c r="A275" t="str">
        <f>'Element Specifications'!A213</f>
        <v>Member_Eligibility</v>
      </c>
      <c r="B275" t="str">
        <f>'Element Specifications'!C213</f>
        <v>Group_Size</v>
      </c>
      <c r="C275" s="38">
        <f>'Element Specifications'!G213</f>
        <v>0</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f>'Element Specifications'!G215</f>
        <v>0</v>
      </c>
    </row>
    <row r="280" spans="1:3" x14ac:dyDescent="0.35">
      <c r="A280" t="str">
        <f>'Element Specifications'!A216</f>
        <v>Member_Eligibility</v>
      </c>
      <c r="B280" t="str">
        <f>'Element Specifications'!C216</f>
        <v>Metallic_Value_Desc</v>
      </c>
      <c r="C280" s="38">
        <f>'Element Specifications'!G216</f>
        <v>0</v>
      </c>
    </row>
    <row r="281" spans="1:3" x14ac:dyDescent="0.35">
      <c r="A281" t="str">
        <f>'Element Specifications'!A190</f>
        <v>Member_Eligibility</v>
      </c>
      <c r="B281" t="str">
        <f>'Element Specifications'!C190</f>
        <v>Plan_Effective_Dt</v>
      </c>
      <c r="C281" s="38" t="str">
        <f>'Element Specifications'!G190</f>
        <v>x</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t="str">
        <f>'Element Specifications'!G194</f>
        <v>x</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t="str">
        <f>'Element Specifications'!G217</f>
        <v>x</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t="str">
        <f>'Element Specifications'!G279</f>
        <v>x</v>
      </c>
    </row>
    <row r="296" spans="1:3" x14ac:dyDescent="0.35">
      <c r="A296" t="str">
        <f>'Element Specifications'!A280</f>
        <v>Pharmacy_Claims_Header</v>
      </c>
      <c r="B296" t="str">
        <f>'Element Specifications'!C280</f>
        <v>Charge_Amt</v>
      </c>
      <c r="C296" s="38" t="str">
        <f>'Element Specifications'!G280</f>
        <v>x</v>
      </c>
    </row>
    <row r="297" spans="1:3" x14ac:dyDescent="0.35">
      <c r="A297" t="str">
        <f>'Element Specifications'!A263</f>
        <v>Pharmacy_Claims_Header</v>
      </c>
      <c r="B297" t="str">
        <f>'Element Specifications'!C263</f>
        <v>Claim_ID</v>
      </c>
      <c r="C297" s="38" t="str">
        <f>'Element Specifications'!G263</f>
        <v>x</v>
      </c>
    </row>
    <row r="298" spans="1:3" x14ac:dyDescent="0.35">
      <c r="A298" t="str">
        <f>'Element Specifications'!A290</f>
        <v>Pharmacy_Claims_Header</v>
      </c>
      <c r="B298" t="str">
        <f>'Element Specifications'!C290</f>
        <v>Claim_Status_Cd</v>
      </c>
      <c r="C298" s="38" t="str">
        <f>'Element Specifications'!G290</f>
        <v>x</v>
      </c>
    </row>
    <row r="299" spans="1:3" x14ac:dyDescent="0.35">
      <c r="A299" t="str">
        <f>'Element Specifications'!A291</f>
        <v>Pharmacy_Claims_Header</v>
      </c>
      <c r="B299" t="str">
        <f>'Element Specifications'!C291</f>
        <v>Claim_Type_Cd</v>
      </c>
      <c r="C299" s="38" t="str">
        <f>'Element Specifications'!G291</f>
        <v>x</v>
      </c>
    </row>
    <row r="300" spans="1:3" x14ac:dyDescent="0.35">
      <c r="A300" t="str">
        <f>'Element Specifications'!A292</f>
        <v>Pharmacy_Claims_Header</v>
      </c>
      <c r="B300" t="str">
        <f>'Element Specifications'!C292</f>
        <v>COB_Flag</v>
      </c>
      <c r="C300" s="38">
        <f>'Element Specifications'!G292</f>
        <v>0</v>
      </c>
    </row>
    <row r="301" spans="1:3" x14ac:dyDescent="0.35">
      <c r="A301" t="str">
        <f>'Element Specifications'!A281</f>
        <v>Pharmacy_Claims_Header</v>
      </c>
      <c r="B301" t="str">
        <f>'Element Specifications'!C281</f>
        <v>Coinsurance_Amt</v>
      </c>
      <c r="C301" s="38">
        <f>'Element Specifications'!G281</f>
        <v>0</v>
      </c>
    </row>
    <row r="302" spans="1:3" x14ac:dyDescent="0.35">
      <c r="A302" t="str">
        <f>'Element Specifications'!A282</f>
        <v>Pharmacy_Claims_Header</v>
      </c>
      <c r="B302" t="str">
        <f>'Element Specifications'!C282</f>
        <v>Copay_Amt</v>
      </c>
      <c r="C302" s="38">
        <f>'Element Specifications'!G282</f>
        <v>0</v>
      </c>
    </row>
    <row r="303" spans="1:3" x14ac:dyDescent="0.35">
      <c r="A303" t="str">
        <f>'Element Specifications'!A283</f>
        <v>Pharmacy_Claims_Header</v>
      </c>
      <c r="B303" t="str">
        <f>'Element Specifications'!C283</f>
        <v>Deductible_Amt</v>
      </c>
      <c r="C303" s="38">
        <f>'Element Specifications'!G283</f>
        <v>0</v>
      </c>
    </row>
    <row r="304" spans="1:3" x14ac:dyDescent="0.35">
      <c r="A304" t="str">
        <f>'Element Specifications'!A293</f>
        <v>Pharmacy_Claims_Header</v>
      </c>
      <c r="B304" t="str">
        <f>'Element Specifications'!C293</f>
        <v>Insurance_Product_Type_Cd</v>
      </c>
      <c r="C304" s="38" t="str">
        <f>'Element Specifications'!G293</f>
        <v>x</v>
      </c>
    </row>
    <row r="305" spans="1:3" x14ac:dyDescent="0.35">
      <c r="A305" t="str">
        <f>'Element Specifications'!A294</f>
        <v>Pharmacy_Claims_Header</v>
      </c>
      <c r="B305" t="str">
        <f>'Element Specifications'!C294</f>
        <v>Insurance_Product_Type_Desc</v>
      </c>
      <c r="C305" s="38" t="str">
        <f>'Element Specifications'!G294</f>
        <v>x</v>
      </c>
    </row>
    <row r="306" spans="1:3" x14ac:dyDescent="0.35">
      <c r="A306" t="str">
        <f>'Element Specifications'!A295</f>
        <v>Pharmacy_Claims_Header</v>
      </c>
      <c r="B306" t="str">
        <f>'Element Specifications'!C295</f>
        <v>Line_of_Business_Cd</v>
      </c>
      <c r="C306" s="38" t="str">
        <f>'Element Specifications'!G295</f>
        <v>x</v>
      </c>
    </row>
    <row r="307" spans="1:3" x14ac:dyDescent="0.35">
      <c r="A307" t="str">
        <f>'Element Specifications'!A296</f>
        <v>Pharmacy_Claims_Header</v>
      </c>
      <c r="B307" t="str">
        <f>'Element Specifications'!C296</f>
        <v>Member_Age_Days</v>
      </c>
      <c r="C307" s="38">
        <f>'Element Specifications'!G296</f>
        <v>0</v>
      </c>
    </row>
    <row r="308" spans="1:3" x14ac:dyDescent="0.35">
      <c r="A308" t="str">
        <f>'Element Specifications'!A297</f>
        <v>Pharmacy_Claims_Header</v>
      </c>
      <c r="B308" t="str">
        <f>'Element Specifications'!C297</f>
        <v>Member_Age_Years</v>
      </c>
      <c r="C308" s="38">
        <f>'Element Specifications'!G297</f>
        <v>0</v>
      </c>
    </row>
    <row r="309" spans="1:3" x14ac:dyDescent="0.35">
      <c r="A309" t="str">
        <f>'Element Specifications'!A298</f>
        <v>Pharmacy_Claims_Header</v>
      </c>
      <c r="B309" t="str">
        <f>'Element Specifications'!C298</f>
        <v>Member_Age_Years_YE</v>
      </c>
      <c r="C309" s="38" t="str">
        <f>'Element Specifications'!G298</f>
        <v>x</v>
      </c>
    </row>
    <row r="310" spans="1:3" x14ac:dyDescent="0.35">
      <c r="A310" t="str">
        <f>'Element Specifications'!A264</f>
        <v>Pharmacy_Claims_Header</v>
      </c>
      <c r="B310" t="str">
        <f>'Element Specifications'!C264</f>
        <v>Member_Composite_ID</v>
      </c>
      <c r="C310" s="38" t="str">
        <f>'Element Specifications'!G264</f>
        <v>x</v>
      </c>
    </row>
    <row r="311" spans="1:3" x14ac:dyDescent="0.35">
      <c r="A311" t="str">
        <f>'Element Specifications'!A299</f>
        <v>Pharmacy_Claims_Header</v>
      </c>
      <c r="B311" t="str">
        <f>'Element Specifications'!C299</f>
        <v>Member_Eligible_Flag</v>
      </c>
      <c r="C311" s="38">
        <f>'Element Specifications'!G299</f>
        <v>0</v>
      </c>
    </row>
    <row r="312" spans="1:3" x14ac:dyDescent="0.35">
      <c r="A312" t="str">
        <f>'Element Specifications'!A265</f>
        <v>Pharmacy_Claims_Header</v>
      </c>
      <c r="B312" t="str">
        <f>'Element Specifications'!C265</f>
        <v>Member_ID</v>
      </c>
      <c r="C312" s="38" t="str">
        <f>'Element Specifications'!G265</f>
        <v>x</v>
      </c>
    </row>
    <row r="313" spans="1:3" x14ac:dyDescent="0.35">
      <c r="A313" t="str">
        <f>'Element Specifications'!A284</f>
        <v>Pharmacy_Claims_Header</v>
      </c>
      <c r="B313" t="str">
        <f>'Element Specifications'!C284</f>
        <v>Member_Liability_Amt</v>
      </c>
      <c r="C313" s="38">
        <f>'Element Specifications'!G284</f>
        <v>0</v>
      </c>
    </row>
    <row r="314" spans="1:3" x14ac:dyDescent="0.35">
      <c r="A314" t="str">
        <f>'Element Specifications'!A275</f>
        <v>Pharmacy_Claims_Header</v>
      </c>
      <c r="B314" t="str">
        <f>'Element Specifications'!C275</f>
        <v>Paid_Dt</v>
      </c>
      <c r="C314" s="38">
        <f>'Element Specifications'!G275</f>
        <v>0</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f>'Element Specifications'!G277</f>
        <v>0</v>
      </c>
    </row>
    <row r="317" spans="1:3" x14ac:dyDescent="0.35">
      <c r="A317" t="str">
        <f>'Element Specifications'!A278</f>
        <v>Pharmacy_Claims_Header</v>
      </c>
      <c r="B317" t="str">
        <f>'Element Specifications'!C278</f>
        <v>Paid_Dt_Year</v>
      </c>
      <c r="C317" s="38">
        <f>'Element Specifications'!G278</f>
        <v>0</v>
      </c>
    </row>
    <row r="318" spans="1:3" x14ac:dyDescent="0.35">
      <c r="A318" t="str">
        <f>'Element Specifications'!A300</f>
        <v>Pharmacy_Claims_Header</v>
      </c>
      <c r="B318" t="str">
        <f>'Element Specifications'!C300</f>
        <v>Payer_Cd</v>
      </c>
      <c r="C318" s="38" t="str">
        <f>'Element Specifications'!G300</f>
        <v>x</v>
      </c>
    </row>
    <row r="319" spans="1:3" x14ac:dyDescent="0.35">
      <c r="A319" t="str">
        <f>'Element Specifications'!A301</f>
        <v>Pharmacy_Claims_Header</v>
      </c>
      <c r="B319" t="str">
        <f>'Element Specifications'!C301</f>
        <v>Pharmacy_ID</v>
      </c>
      <c r="C319" s="38">
        <f>'Element Specifications'!G301</f>
        <v>0</v>
      </c>
    </row>
    <row r="320" spans="1:3" x14ac:dyDescent="0.35">
      <c r="A320" t="str">
        <f>'Element Specifications'!A285</f>
        <v>Pharmacy_Claims_Header</v>
      </c>
      <c r="B320" t="str">
        <f>'Element Specifications'!C285</f>
        <v>Plan_Paid_Amt</v>
      </c>
      <c r="C320" s="38">
        <f>'Element Specifications'!G285</f>
        <v>0</v>
      </c>
    </row>
    <row r="321" spans="1:3" x14ac:dyDescent="0.35">
      <c r="A321" t="str">
        <f>'Element Specifications'!A286</f>
        <v>Pharmacy_Claims_Header</v>
      </c>
      <c r="B321" t="str">
        <f>'Element Specifications'!C286</f>
        <v>Postage_Claim_Amt</v>
      </c>
      <c r="C321" s="38">
        <f>'Element Specifications'!G286</f>
        <v>0</v>
      </c>
    </row>
    <row r="322" spans="1:3" x14ac:dyDescent="0.35">
      <c r="A322" t="str">
        <f>'Element Specifications'!A267</f>
        <v>Pharmacy_Claims_Header</v>
      </c>
      <c r="B322" t="str">
        <f>'Element Specifications'!C267</f>
        <v>Rx_Fill_Date_First</v>
      </c>
      <c r="C322" s="38" t="str">
        <f>'Element Specifications'!G267</f>
        <v>x</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f>'Element Specifications'!G269</f>
        <v>0</v>
      </c>
    </row>
    <row r="325" spans="1:3" x14ac:dyDescent="0.35">
      <c r="A325" t="str">
        <f>'Element Specifications'!A270</f>
        <v>Pharmacy_Claims_Header</v>
      </c>
      <c r="B325" t="str">
        <f>'Element Specifications'!C270</f>
        <v>Rx_Fill_Date_First_Year</v>
      </c>
      <c r="C325" s="38">
        <f>'Element Specifications'!G270</f>
        <v>0</v>
      </c>
    </row>
    <row r="326" spans="1:3" x14ac:dyDescent="0.35">
      <c r="A326" t="str">
        <f>'Element Specifications'!A271</f>
        <v>Pharmacy_Claims_Header</v>
      </c>
      <c r="B326" t="str">
        <f>'Element Specifications'!C271</f>
        <v>Rx_Fill_Date_Latest</v>
      </c>
      <c r="C326" s="38" t="str">
        <f>'Element Specifications'!G271</f>
        <v>x</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f>'Element Specifications'!G273</f>
        <v>0</v>
      </c>
    </row>
    <row r="329" spans="1:3" x14ac:dyDescent="0.35">
      <c r="A329" t="str">
        <f>'Element Specifications'!A274</f>
        <v>Pharmacy_Claims_Header</v>
      </c>
      <c r="B329" t="str">
        <f>'Element Specifications'!C274</f>
        <v>Rx_Fill_Date_Latest_Year</v>
      </c>
      <c r="C329" s="38">
        <f>'Element Specifications'!G274</f>
        <v>0</v>
      </c>
    </row>
    <row r="330" spans="1:3" x14ac:dyDescent="0.35">
      <c r="A330" t="str">
        <f>'Element Specifications'!A311</f>
        <v>Pharmacy_Claims_Line</v>
      </c>
      <c r="B330" t="str">
        <f>'Element Specifications'!C311</f>
        <v>Charge_Amt</v>
      </c>
      <c r="C330" s="38">
        <f>'Element Specifications'!G311</f>
        <v>0</v>
      </c>
    </row>
    <row r="331" spans="1:3" x14ac:dyDescent="0.35">
      <c r="A331" t="str">
        <f>'Element Specifications'!A303</f>
        <v>Pharmacy_Claims_Line</v>
      </c>
      <c r="B331" t="str">
        <f>'Element Specifications'!C303</f>
        <v>Claim_ID</v>
      </c>
      <c r="C331" s="38" t="str">
        <f>'Element Specifications'!G303</f>
        <v>x</v>
      </c>
    </row>
    <row r="332" spans="1:3" x14ac:dyDescent="0.35">
      <c r="A332" t="str">
        <f>'Element Specifications'!A330</f>
        <v>Pharmacy_Claims_Line</v>
      </c>
      <c r="B332" t="str">
        <f>'Element Specifications'!C330</f>
        <v>Claim_Status_Cd</v>
      </c>
      <c r="C332" s="38" t="str">
        <f>'Element Specifications'!G330</f>
        <v>x</v>
      </c>
    </row>
    <row r="333" spans="1:3" x14ac:dyDescent="0.35">
      <c r="A333" t="str">
        <f>'Element Specifications'!A312</f>
        <v>Pharmacy_Claims_Line</v>
      </c>
      <c r="B333" t="str">
        <f>'Element Specifications'!C312</f>
        <v>Coinsurance_Amt</v>
      </c>
      <c r="C333" s="38">
        <f>'Element Specifications'!G312</f>
        <v>0</v>
      </c>
    </row>
    <row r="334" spans="1:3" x14ac:dyDescent="0.35">
      <c r="A334" t="str">
        <f>'Element Specifications'!A325</f>
        <v>Pharmacy_Claims_Line</v>
      </c>
      <c r="B334" t="str">
        <f>'Element Specifications'!C325</f>
        <v>Compound_Drug_Ind</v>
      </c>
      <c r="C334" s="38" t="str">
        <f>'Element Specifications'!G325</f>
        <v>x</v>
      </c>
    </row>
    <row r="335" spans="1:3" x14ac:dyDescent="0.35">
      <c r="A335" t="str">
        <f>'Element Specifications'!A313</f>
        <v>Pharmacy_Claims_Line</v>
      </c>
      <c r="B335" t="str">
        <f>'Element Specifications'!C313</f>
        <v>Copay_Amt</v>
      </c>
      <c r="C335" s="38">
        <f>'Element Specifications'!G313</f>
        <v>0</v>
      </c>
    </row>
    <row r="336" spans="1:3" x14ac:dyDescent="0.35">
      <c r="A336" t="str">
        <f>'Element Specifications'!A326</f>
        <v>Pharmacy_Claims_Line</v>
      </c>
      <c r="B336" t="str">
        <f>'Element Specifications'!C326</f>
        <v>Days_Supply</v>
      </c>
      <c r="C336" s="38" t="str">
        <f>'Element Specifications'!G326</f>
        <v>x</v>
      </c>
    </row>
    <row r="337" spans="1:3" x14ac:dyDescent="0.35">
      <c r="A337" t="str">
        <f>'Element Specifications'!A314</f>
        <v>Pharmacy_Claims_Line</v>
      </c>
      <c r="B337" t="str">
        <f>'Element Specifications'!C314</f>
        <v>Deductible_Amt</v>
      </c>
      <c r="C337" s="38">
        <f>'Element Specifications'!G314</f>
        <v>0</v>
      </c>
    </row>
    <row r="338" spans="1:3" x14ac:dyDescent="0.35">
      <c r="A338" t="str">
        <f>'Element Specifications'!A327</f>
        <v>Pharmacy_Claims_Line</v>
      </c>
      <c r="B338" t="str">
        <f>'Element Specifications'!C327</f>
        <v>Dispensed_As_Written_Cd</v>
      </c>
      <c r="C338" s="38" t="str">
        <f>'Element Specifications'!G327</f>
        <v>x</v>
      </c>
    </row>
    <row r="339" spans="1:3" x14ac:dyDescent="0.35">
      <c r="A339" t="str">
        <f>'Element Specifications'!A315</f>
        <v>Pharmacy_Claims_Line</v>
      </c>
      <c r="B339" t="str">
        <f>'Element Specifications'!C315</f>
        <v>Dispensing_Fee_Amt</v>
      </c>
      <c r="C339" s="38">
        <f>'Element Specifications'!G315</f>
        <v>0</v>
      </c>
    </row>
    <row r="340" spans="1:3" x14ac:dyDescent="0.35">
      <c r="A340" t="str">
        <f>'Element Specifications'!A322</f>
        <v>Pharmacy_Claims_Line</v>
      </c>
      <c r="B340" t="str">
        <f>'Element Specifications'!C322</f>
        <v>Drug_Nm</v>
      </c>
      <c r="C340" s="38" t="str">
        <f>'Element Specifications'!G322</f>
        <v>x</v>
      </c>
    </row>
    <row r="341" spans="1:3" x14ac:dyDescent="0.35">
      <c r="A341" t="str">
        <f>'Element Specifications'!A307</f>
        <v>Pharmacy_Claims_Line</v>
      </c>
      <c r="B341" t="str">
        <f>'Element Specifications'!C307</f>
        <v>Fill_Dt</v>
      </c>
      <c r="C341" s="38" t="str">
        <f>'Element Specifications'!G307</f>
        <v>x</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f>'Element Specifications'!G309</f>
        <v>0</v>
      </c>
    </row>
    <row r="344" spans="1:3" x14ac:dyDescent="0.35">
      <c r="A344" t="str">
        <f>'Element Specifications'!A310</f>
        <v>Pharmacy_Claims_Line</v>
      </c>
      <c r="B344" t="str">
        <f>'Element Specifications'!C310</f>
        <v>Fill_Dt_Year</v>
      </c>
      <c r="C344" s="38">
        <f>'Element Specifications'!G310</f>
        <v>0</v>
      </c>
    </row>
    <row r="345" spans="1:3" x14ac:dyDescent="0.35">
      <c r="A345" t="str">
        <f>'Element Specifications'!A328</f>
        <v>Pharmacy_Claims_Line</v>
      </c>
      <c r="B345" t="str">
        <f>'Element Specifications'!C328</f>
        <v>Generic_Drug_Ind</v>
      </c>
      <c r="C345" s="38" t="str">
        <f>'Element Specifications'!G328</f>
        <v>x</v>
      </c>
    </row>
    <row r="346" spans="1:3" x14ac:dyDescent="0.35">
      <c r="A346" t="str">
        <f>'Element Specifications'!A316</f>
        <v>Pharmacy_Claims_Line</v>
      </c>
      <c r="B346" t="str">
        <f>'Element Specifications'!C316</f>
        <v>Ingredient_Cost_Amt</v>
      </c>
      <c r="C346" s="38">
        <f>'Element Specifications'!G316</f>
        <v>0</v>
      </c>
    </row>
    <row r="347" spans="1:3" x14ac:dyDescent="0.35">
      <c r="A347" t="str">
        <f>'Element Specifications'!A329</f>
        <v>Pharmacy_Claims_Line</v>
      </c>
      <c r="B347" t="str">
        <f>'Element Specifications'!C329</f>
        <v>Line_No</v>
      </c>
      <c r="C347" s="38" t="str">
        <f>'Element Specifications'!G329</f>
        <v>x</v>
      </c>
    </row>
    <row r="348" spans="1:3" x14ac:dyDescent="0.35">
      <c r="A348" t="str">
        <f>'Element Specifications'!A304</f>
        <v>Pharmacy_Claims_Line</v>
      </c>
      <c r="B348" t="str">
        <f>'Element Specifications'!C304</f>
        <v>Member_Composite_ID</v>
      </c>
      <c r="C348" s="38" t="str">
        <f>'Element Specifications'!G304</f>
        <v>x</v>
      </c>
    </row>
    <row r="349" spans="1:3" x14ac:dyDescent="0.35">
      <c r="A349" t="str">
        <f>'Element Specifications'!A305</f>
        <v>Pharmacy_Claims_Line</v>
      </c>
      <c r="B349" t="str">
        <f>'Element Specifications'!C305</f>
        <v>Member_ID</v>
      </c>
      <c r="C349" s="38" t="str">
        <f>'Element Specifications'!G305</f>
        <v>x</v>
      </c>
    </row>
    <row r="350" spans="1:3" x14ac:dyDescent="0.35">
      <c r="A350" t="str">
        <f>'Element Specifications'!A317</f>
        <v>Pharmacy_Claims_Line</v>
      </c>
      <c r="B350" t="str">
        <f>'Element Specifications'!C317</f>
        <v>Member_Liability_Amt</v>
      </c>
      <c r="C350" s="38">
        <f>'Element Specifications'!G317</f>
        <v>0</v>
      </c>
    </row>
    <row r="351" spans="1:3" x14ac:dyDescent="0.35">
      <c r="A351" t="str">
        <f>'Element Specifications'!A323</f>
        <v>Pharmacy_Claims_Line</v>
      </c>
      <c r="B351" t="str">
        <f>'Element Specifications'!C323</f>
        <v>NDC_Cd</v>
      </c>
      <c r="C351" s="38" t="str">
        <f>'Element Specifications'!G323</f>
        <v>x</v>
      </c>
    </row>
    <row r="352" spans="1:3" x14ac:dyDescent="0.35">
      <c r="A352" t="str">
        <f>'Element Specifications'!A318</f>
        <v>Pharmacy_Claims_Line</v>
      </c>
      <c r="B352" t="str">
        <f>'Element Specifications'!C318</f>
        <v>Plan_Paid_Amt</v>
      </c>
      <c r="C352" s="38">
        <f>'Element Specifications'!G318</f>
        <v>0</v>
      </c>
    </row>
    <row r="353" spans="1:3" x14ac:dyDescent="0.35">
      <c r="A353" t="str">
        <f>'Element Specifications'!A331</f>
        <v>Pharmacy_Claims_Line</v>
      </c>
      <c r="B353" t="str">
        <f>'Element Specifications'!C331</f>
        <v>Quantity_Dispensed</v>
      </c>
      <c r="C353" s="38" t="str">
        <f>'Element Specifications'!G331</f>
        <v>x</v>
      </c>
    </row>
    <row r="354" spans="1:3" x14ac:dyDescent="0.35">
      <c r="A354" t="str">
        <f>'Element Specifications'!A332</f>
        <v>Pharmacy_Claims_Line</v>
      </c>
      <c r="B354" t="str">
        <f>'Element Specifications'!C332</f>
        <v>Refill_Ind</v>
      </c>
      <c r="C354" s="38" t="str">
        <f>'Element Specifications'!G332</f>
        <v>x</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t="str">
        <f>'Element Specifications'!G130</f>
        <v>x</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t="str">
        <f>'Element Specifications'!G141</f>
        <v>x</v>
      </c>
    </row>
    <row r="368" spans="1:3" x14ac:dyDescent="0.35">
      <c r="A368" t="str">
        <f>'Element Specifications'!A142</f>
        <v>Provider_Composite</v>
      </c>
      <c r="B368" t="str">
        <f>'Element Specifications'!C142</f>
        <v>Medicare_Provider_Id</v>
      </c>
      <c r="C368" s="38" t="str">
        <f>'Element Specifications'!G142</f>
        <v>x</v>
      </c>
    </row>
    <row r="369" spans="1:3" x14ac:dyDescent="0.35">
      <c r="A369" t="str">
        <f>'Element Specifications'!A143</f>
        <v>Provider_Composite</v>
      </c>
      <c r="B369" t="str">
        <f>'Element Specifications'!C143</f>
        <v>National_Provider_ID</v>
      </c>
      <c r="C369" s="38" t="str">
        <f>'Element Specifications'!G143</f>
        <v>x</v>
      </c>
    </row>
    <row r="370" spans="1:3" x14ac:dyDescent="0.35">
      <c r="A370" t="str">
        <f>'Element Specifications'!A144</f>
        <v>Provider_Composite</v>
      </c>
      <c r="B370" t="str">
        <f>'Element Specifications'!C144</f>
        <v>Organization_Nm</v>
      </c>
      <c r="C370" s="38" t="str">
        <f>'Element Specifications'!G144</f>
        <v>x</v>
      </c>
    </row>
    <row r="371" spans="1:3" x14ac:dyDescent="0.35">
      <c r="A371" t="str">
        <f>'Element Specifications'!A145</f>
        <v>Provider_Composite</v>
      </c>
      <c r="B371" t="str">
        <f>'Element Specifications'!C145</f>
        <v>Organization_Nm_Clean</v>
      </c>
      <c r="C371" s="38" t="str">
        <f>'Element Specifications'!G145</f>
        <v>x</v>
      </c>
    </row>
    <row r="372" spans="1:3" x14ac:dyDescent="0.35">
      <c r="A372" t="str">
        <f>'Element Specifications'!A146</f>
        <v>Provider_Composite</v>
      </c>
      <c r="B372" t="str">
        <f>'Element Specifications'!C146</f>
        <v>Organization_Other_Nm</v>
      </c>
      <c r="C372" s="38" t="str">
        <f>'Element Specifications'!G146</f>
        <v>x</v>
      </c>
    </row>
    <row r="373" spans="1:3" x14ac:dyDescent="0.35">
      <c r="A373" t="str">
        <f>'Element Specifications'!A147</f>
        <v>Provider_Composite</v>
      </c>
      <c r="B373" t="str">
        <f>'Element Specifications'!C147</f>
        <v>Organization_Other_Nm_Clean</v>
      </c>
      <c r="C373" s="38" t="str">
        <f>'Element Specifications'!G147</f>
        <v>x</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Specifications'!G156</f>
        <v>0</v>
      </c>
    </row>
    <row r="382" spans="1:3" x14ac:dyDescent="0.35">
      <c r="A382" t="str">
        <f>'Element Specifications'!A156</f>
        <v>Provider_Composite</v>
      </c>
      <c r="B382" t="str">
        <f>'Element Specifications'!C156</f>
        <v>Primary_Address_ID</v>
      </c>
      <c r="C382" s="38" t="e">
        <f>'Element Specifications'!#REF!</f>
        <v>#REF!</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f>'Element Specifications'!G173</f>
        <v>0</v>
      </c>
    </row>
    <row r="400" spans="1:3" x14ac:dyDescent="0.35">
      <c r="A400" t="str">
        <f>'Element Specifications'!A174</f>
        <v>Provider_Composite_Address</v>
      </c>
      <c r="B400" t="str">
        <f>'Element Specifications'!C174</f>
        <v>Address_Type_Cd</v>
      </c>
      <c r="C400" s="38" t="str">
        <f>'Element Specifications'!G174</f>
        <v>x</v>
      </c>
    </row>
    <row r="401" spans="1:3" x14ac:dyDescent="0.35">
      <c r="A401" t="str">
        <f>'Element Specifications'!A175</f>
        <v>Provider_Composite_Address</v>
      </c>
      <c r="B401" t="str">
        <f>'Element Specifications'!C175</f>
        <v>City</v>
      </c>
      <c r="C401" s="38">
        <f>'Element Specifications'!G175</f>
        <v>0</v>
      </c>
    </row>
    <row r="402" spans="1:3" x14ac:dyDescent="0.35">
      <c r="A402" t="str">
        <f>'Element Specifications'!A182</f>
        <v>Provider_Composite_Address</v>
      </c>
      <c r="B402" t="str">
        <f>'Element Specifications'!C182</f>
        <v>HSR</v>
      </c>
      <c r="C402" s="38" t="str">
        <f>'Element Specifications'!G182</f>
        <v>x</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t="str">
        <f>'Element Specifications'!G172</f>
        <v>x</v>
      </c>
    </row>
    <row r="406" spans="1:3" x14ac:dyDescent="0.35">
      <c r="A406" t="str">
        <f>'Element Specifications'!A178</f>
        <v>Provider_Composite_Address</v>
      </c>
      <c r="B406" t="str">
        <f>'Element Specifications'!C178</f>
        <v>State</v>
      </c>
      <c r="C406" s="38" t="str">
        <f>'Element Specifications'!G178</f>
        <v>x</v>
      </c>
    </row>
    <row r="407" spans="1:3" x14ac:dyDescent="0.35">
      <c r="A407" t="str">
        <f>'Element Specifications'!A181</f>
        <v>Provider_Composite_Address</v>
      </c>
      <c r="B407" t="str">
        <f>'Element Specifications'!C181</f>
        <v>URF_Designation</v>
      </c>
      <c r="C407" s="38" t="str">
        <f>'Element Specifications'!G181</f>
        <v>x</v>
      </c>
    </row>
    <row r="408" spans="1:3" x14ac:dyDescent="0.35">
      <c r="A408" t="str">
        <f>'Element Specifications'!A179</f>
        <v>Provider_Composite_Address</v>
      </c>
      <c r="B408" t="str">
        <f>'Element Specifications'!C179</f>
        <v>Zip_Cd</v>
      </c>
      <c r="C408" s="38" t="str">
        <f>'Element Specifications'!G179</f>
        <v>x</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t="str">
        <f>'Element Specifications'!G183</f>
        <v>x</v>
      </c>
    </row>
    <row r="411" spans="1:3" x14ac:dyDescent="0.35">
      <c r="A411" t="str">
        <f>'Element Specifications'!A184</f>
        <v>Provider_Composite_to_Provider_Composite_Address_Crosswalk</v>
      </c>
      <c r="B411" t="str">
        <f>'Element Specifications'!C184</f>
        <v>Provider_Composite_ID</v>
      </c>
      <c r="C411" s="38" t="str">
        <f>'Element Specifications'!G184</f>
        <v>x</v>
      </c>
    </row>
    <row r="412" spans="1:3" x14ac:dyDescent="0.35">
      <c r="A412" t="str">
        <f>'Value Add Groupers'!B3</f>
        <v>Diagnosis_Related_Groups_DRG</v>
      </c>
      <c r="B412" t="str">
        <f>'Value Add Groupers'!D3</f>
        <v>Claim_ID</v>
      </c>
      <c r="C412" s="38">
        <f>'Value Add Groupers'!G3</f>
        <v>0</v>
      </c>
    </row>
    <row r="413" spans="1:3" x14ac:dyDescent="0.35">
      <c r="A413" t="str">
        <f>'Value Add Groupers'!B4</f>
        <v>Diagnosis_Related_Groups_DRG</v>
      </c>
      <c r="B413" t="str">
        <f>'Value Add Groupers'!D4</f>
        <v>MS_MDC_Cd</v>
      </c>
      <c r="C413" s="38">
        <f>'Value Add Groupers'!G4</f>
        <v>0</v>
      </c>
    </row>
    <row r="414" spans="1:3" x14ac:dyDescent="0.35">
      <c r="A414" t="str">
        <f>'Value Add Groupers'!B5</f>
        <v>Diagnosis_Related_Groups_DRG</v>
      </c>
      <c r="B414" t="str">
        <f>'Value Add Groupers'!D5</f>
        <v>MSDRG_Cd</v>
      </c>
      <c r="C414" s="38">
        <f>'Value Add Groupers'!G5</f>
        <v>0</v>
      </c>
    </row>
    <row r="415" spans="1:3" x14ac:dyDescent="0.35">
      <c r="A415" t="str">
        <f>'Value Add Groupers'!B7</f>
        <v>Diagnosis_Related_Groups_DRG</v>
      </c>
      <c r="B415" t="str">
        <f>'Value Add Groupers'!D7</f>
        <v>Service_Cd</v>
      </c>
      <c r="C415" s="38">
        <f>'Value Add Groupers'!G7</f>
        <v>0</v>
      </c>
    </row>
    <row r="416" spans="1:3" x14ac:dyDescent="0.35">
      <c r="A416" t="str">
        <f>'Value Add Groupers'!B8</f>
        <v>Diagnosis_Related_Groups_DRG</v>
      </c>
      <c r="B416" t="str">
        <f>'Value Add Groupers'!D8</f>
        <v>APRDRG_Version</v>
      </c>
      <c r="C416" s="38">
        <f>'Value Add Groupers'!G8</f>
        <v>0</v>
      </c>
    </row>
    <row r="417" spans="1:3" x14ac:dyDescent="0.35">
      <c r="A417" t="str">
        <f>'Value Add Groupers'!B9</f>
        <v>Diagnosis_Related_Groups_DRG</v>
      </c>
      <c r="B417" t="str">
        <f>'Value Add Groupers'!D9</f>
        <v>APRDRG_CD</v>
      </c>
      <c r="C417" s="38">
        <f>'Value Add Groupers'!G9</f>
        <v>0</v>
      </c>
    </row>
    <row r="418" spans="1:3" x14ac:dyDescent="0.35">
      <c r="A418" t="str">
        <f>'Value Add Groupers'!B10</f>
        <v>Diagnosis_Related_Groups_DRG</v>
      </c>
      <c r="B418" t="str">
        <f>'Value Add Groupers'!D10</f>
        <v>APR_MDC_CD</v>
      </c>
      <c r="C418" s="38">
        <f>'Value Add Groupers'!G10</f>
        <v>0</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f>'Value Add Groupers'!G12</f>
        <v>0</v>
      </c>
    </row>
    <row r="421" spans="1:3" x14ac:dyDescent="0.3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Eddy Costa</cp:lastModifiedBy>
  <dcterms:created xsi:type="dcterms:W3CDTF">2017-02-07T14:16:28Z</dcterms:created>
  <dcterms:modified xsi:type="dcterms:W3CDTF">2023-07-06T20:47:39Z</dcterms:modified>
</cp:coreProperties>
</file>