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S:\APCD Program\Data Requests\FY24\RAND Hospital Price Transparency 5.0\"/>
    </mc:Choice>
  </mc:AlternateContent>
  <xr:revisionPtr revIDLastSave="0" documentId="13_ncr:1_{1AD040A0-4826-45A2-9F28-9D932355F6AD}" xr6:coauthVersionLast="47" xr6:coauthVersionMax="47" xr10:uidLastSave="{00000000-0000-0000-0000-000000000000}"/>
  <bookViews>
    <workbookView xWindow="28680" yWindow="-75"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<sst xmlns="http://schemas.openxmlformats.org/spreadsheetml/2006/main" count="3472" uniqueCount="790">
  <si>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</si>
  <si>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</si>
  <si>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</si>
  <si>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</si>
  <si>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</si>
  <si>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</si>
  <si>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</si>
  <si>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</si>
  <si>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</si>
  <si>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</si>
  <si>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</si>
  <si>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</si>
  <si>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</si>
  <si>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</si>
  <si>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</si>
  <si>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</si>
  <si>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</si>
  <si>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</si>
  <si>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</si>
  <si>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</si>
  <si>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</si>
  <si>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</si>
  <si>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</si>
  <si>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</si>
  <si>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</si>
  <si>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</si>
  <si>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</si>
  <si>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</si>
  <si>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</si>
  <si>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</si>
  <si>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</si>
  <si>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</si>
  <si>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</si>
  <si>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</si>
  <si>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</si>
  <si>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</si>
  <si>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</si>
  <si>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</si>
  <si>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</si>
  <si>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</si>
  <si>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</si>
  <si>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</si>
  <si>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</si>
  <si>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</si>
  <si>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</si>
  <si>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</si>
  <si>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</si>
  <si>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</si>
  <si>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</si>
  <si>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</si>
  <si>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</si>
  <si>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</si>
  <si>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</si>
  <si>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</si>
  <si>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</si>
  <si>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</si>
  <si>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</si>
  <si>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</si>
  <si>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</si>
  <si>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</si>
  <si>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</si>
  <si>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</si>
  <si>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</si>
  <si>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</si>
  <si>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</si>
  <si>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</si>
  <si>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</si>
  <si>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</si>
  <si>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</si>
  <si>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</si>
  <si>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</si>
  <si>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</si>
  <si>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</si>
  <si>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</si>
  <si>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</si>
  <si>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</si>
  <si>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</si>
  <si>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</si>
  <si>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</si>
  <si>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</si>
  <si>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</si>
  <si>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</si>
  <si>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</si>
  <si>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</si>
  <si>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</si>
  <si>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</si>
  <si>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</si>
  <si>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</si>
  <si>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</si>
  <si>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</si>
  <si>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</si>
  <si>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</si>
  <si>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</si>
  <si>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</si>
  <si>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</si>
  <si>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</si>
  <si>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</si>
  <si>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</si>
  <si>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</si>
  <si>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</si>
  <si>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</si>
  <si>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</si>
  <si>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</si>
  <si>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</si>
  <si>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</si>
  <si>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</si>
  <si>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</si>
  <si>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</si>
  <si>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</si>
  <si>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</si>
  <si>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</si>
  <si>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</si>
  <si>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</si>
  <si>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</si>
  <si>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</si>
  <si>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</si>
  <si>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</si>
  <si>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</si>
  <si>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</si>
  <si>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</si>
  <si>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</si>
  <si>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</si>
  <si>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</si>
  <si>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</si>
  <si>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</si>
  <si>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</si>
  <si>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</si>
  <si>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</si>
  <si>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</si>
  <si>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</si>
  <si>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</si>
  <si>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</si>
  <si>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</si>
  <si>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</si>
  <si>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</si>
  <si>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</si>
  <si>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</si>
  <si>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</si>
  <si>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</si>
  <si>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</si>
  <si>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</si>
  <si>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</si>
  <si>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</si>
  <si>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</si>
  <si>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</si>
  <si>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</si>
  <si>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</si>
  <si>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</si>
  <si>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</si>
  <si>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</si>
  <si>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</si>
  <si>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</si>
  <si>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</si>
  <si>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</si>
  <si>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</si>
  <si>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</si>
  <si>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</si>
  <si>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</si>
  <si>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</si>
  <si>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</si>
  <si>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</si>
  <si>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</si>
  <si>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</si>
  <si>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</si>
  <si>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</si>
  <si>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</si>
  <si>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</si>
  <si>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</si>
  <si>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</si>
  <si>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</si>
  <si>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</si>
  <si>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</si>
  <si>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</si>
  <si>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</si>
  <si>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</si>
  <si>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</si>
  <si>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</si>
  <si>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</si>
  <si>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</si>
  <si>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</si>
  <si>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</si>
  <si>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</si>
  <si>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</si>
  <si>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</si>
  <si>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</si>
  <si>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</si>
  <si>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</si>
  <si>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</si>
  <si>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</si>
  <si>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</si>
  <si>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</si>
  <si>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</si>
  <si>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</si>
  <si>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</si>
  <si>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</si>
  <si>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</si>
  <si>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</si>
  <si>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</si>
  <si>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</si>
  <si>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</si>
  <si>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</si>
  <si>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</si>
  <si>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</si>
  <si>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</si>
  <si>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</si>
  <si>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</si>
  <si>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</si>
  <si>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</si>
  <si>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</si>
  <si>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</si>
  <si>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</si>
  <si>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</si>
  <si>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</si>
  <si>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</si>
  <si>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</si>
  <si>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</si>
  <si>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</si>
  <si>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</si>
  <si>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</si>
  <si>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</si>
  <si>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</si>
  <si>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</si>
  <si>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</si>
  <si>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</si>
  <si>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</si>
  <si>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</si>
  <si>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</si>
  <si>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</si>
  <si>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</si>
  <si>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</si>
  <si>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</si>
  <si>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</si>
  <si>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</si>
  <si>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</si>
  <si>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</si>
  <si>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</si>
  <si>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</si>
  <si>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</si>
  <si>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</si>
  <si>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</si>
  <si>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</si>
  <si>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</si>
  <si>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</si>
  <si>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</si>
  <si>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</si>
  <si>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</si>
  <si>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</si>
  <si>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</si>
  <si>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</si>
  <si>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</si>
  <si>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</si>
  <si>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</si>
  <si>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</si>
  <si>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</si>
  <si>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</si>
  <si>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</si>
  <si>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</si>
  <si>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</si>
  <si>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</si>
  <si>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</si>
  <si>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</si>
  <si>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</si>
  <si>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</si>
  <si>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</si>
  <si>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</si>
  <si>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</si>
  <si>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</si>
  <si>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</si>
  <si>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</si>
  <si>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</si>
  <si>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</si>
  <si>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</si>
  <si>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</si>
  <si>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</si>
  <si>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</si>
  <si>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</si>
  <si>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</si>
  <si>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</si>
  <si>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</si>
  <si>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</si>
  <si>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</si>
  <si>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</si>
  <si>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</si>
  <si>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</si>
  <si>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</si>
  <si>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</si>
  <si>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</si>
  <si>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</si>
  <si>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</si>
  <si>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</si>
  <si>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</si>
  <si>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</si>
  <si>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</si>
  <si>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</si>
  <si>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</si>
  <si>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</si>
  <si>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</si>
  <si>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</si>
  <si>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</si>
  <si>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</si>
  <si>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</si>
  <si>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</si>
  <si>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</si>
  <si>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</si>
  <si>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</si>
  <si>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</si>
  <si>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</si>
  <si>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</si>
  <si>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</si>
  <si>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</si>
  <si>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</si>
  <si>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</si>
  <si>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</si>
  <si>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</si>
  <si>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</si>
  <si>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</si>
  <si>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</si>
  <si>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</si>
  <si>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</si>
  <si>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</si>
  <si>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</si>
  <si>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</si>
  <si>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</si>
  <si>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</si>
  <si>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</si>
  <si>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</si>
  <si>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</si>
  <si>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</si>
  <si>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</si>
  <si>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</si>
  <si>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</si>
  <si>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</si>
  <si>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</si>
  <si>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</si>
  <si>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</si>
  <si>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</si>
  <si>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</si>
  <si>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</si>
  <si>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</si>
  <si>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</si>
  <si>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</si>
  <si>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</si>
  <si>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</si>
  <si>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</si>
  <si>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</si>
  <si>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</si>
  <si>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</si>
  <si>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</si>
  <si>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</si>
  <si>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</si>
  <si>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</si>
  <si>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</si>
  <si>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</si>
  <si>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</si>
  <si>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</si>
  <si>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</si>
  <si>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</si>
  <si>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</si>
  <si>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</si>
  <si>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</si>
  <si>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</si>
  <si>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</si>
  <si>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</si>
  <si>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</si>
  <si>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</si>
  <si>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</si>
  <si>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</si>
  <si>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</si>
  <si>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</si>
  <si>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</si>
  <si>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</si>
  <si>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</si>
  <si>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</si>
  <si>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</si>
  <si>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</si>
  <si>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</si>
  <si>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</si>
  <si>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</si>
  <si>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</si>
  <si>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</si>
  <si>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</si>
  <si>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</si>
  <si>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</si>
  <si>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</si>
  <si>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</si>
  <si>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</si>
  <si>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</si>
  <si>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</si>
  <si>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</si>
  <si>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</si>
  <si>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</si>
  <si>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</si>
  <si>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</si>
  <si>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</si>
  <si>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</si>
  <si>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</si>
  <si>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</si>
  <si>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</si>
  <si>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</si>
  <si>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</si>
  <si>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</si>
  <si>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</si>
  <si>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</si>
  <si>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</si>
  <si>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</si>
  <si>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</si>
  <si>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</si>
  <si>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</si>
  <si>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</si>
  <si>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</si>
  <si>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</si>
  <si>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</si>
  <si>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</si>
  <si>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</si>
  <si>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</si>
  <si>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</si>
  <si>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</si>
  <si>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</si>
  <si>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</si>
  <si>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</si>
  <si>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</si>
  <si>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</si>
  <si>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</si>
  <si>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</si>
  <si>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</si>
  <si>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</si>
  <si>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</si>
  <si>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</si>
  <si>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</si>
  <si>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</si>
  <si>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</si>
  <si>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</si>
  <si>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</si>
  <si>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</si>
  <si>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</si>
  <si>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</si>
  <si>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</si>
  <si>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</si>
  <si>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</si>
  <si>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</si>
  <si>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</si>
  <si>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</si>
  <si>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</si>
  <si>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</si>
  <si>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</si>
  <si>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</si>
  <si>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</si>
  <si>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</si>
  <si>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</si>
  <si>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</si>
  <si>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</si>
  <si>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</si>
  <si>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</si>
  <si>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</si>
  <si>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</si>
  <si>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</si>
  <si>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</si>
  <si>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</si>
  <si>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</si>
  <si>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</si>
  <si>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</si>
  <si>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</si>
  <si>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</si>
  <si>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</si>
  <si>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</si>
  <si>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</si>
  <si>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</si>
  <si>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</si>
  <si>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</si>
  <si>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</si>
  <si>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</si>
  <si>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</si>
  <si>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</si>
  <si>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</si>
  <si>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</si>
  <si>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</si>
  <si>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</si>
  <si>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</si>
  <si>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</si>
  <si>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</si>
  <si>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</si>
  <si>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</si>
  <si>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</si>
  <si>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</si>
  <si>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</si>
  <si>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</si>
  <si>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</si>
  <si>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</si>
  <si>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</si>
  <si>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</si>
  <si>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</si>
  <si>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</si>
  <si>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</si>
  <si>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</si>
  <si>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</si>
  <si>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</si>
  <si>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</si>
  <si>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</si>
  <si>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</si>
  <si>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</si>
  <si>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</si>
  <si>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</si>
  <si>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</si>
  <si>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</si>
  <si>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</si>
  <si>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</si>
  <si>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</si>
  <si>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</si>
  <si>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</si>
  <si>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</si>
  <si>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</si>
  <si>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</si>
  <si>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</si>
  <si>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</si>
  <si>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</si>
  <si>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</si>
  <si>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</si>
  <si>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</si>
  <si>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</si>
  <si>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</si>
  <si>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</si>
  <si>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</si>
  <si>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</si>
  <si>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</si>
  <si>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</si>
  <si>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</si>
  <si>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</si>
  <si>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</si>
  <si>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</si>
  <si>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</si>
  <si>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</si>
  <si>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</si>
  <si>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</si>
  <si>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</si>
  <si>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</si>
  <si>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</si>
  <si>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</si>
  <si>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</si>
  <si>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</si>
  <si>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</si>
  <si>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</si>
  <si>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</si>
  <si>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</si>
  <si>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</si>
  <si>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</si>
  <si>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</si>
  <si>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</si>
  <si>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</si>
  <si>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</si>
  <si>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</si>
  <si>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</si>
  <si>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</si>
  <si>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</si>
  <si>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</si>
  <si>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</si>
  <si>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</si>
  <si>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</si>
  <si>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</si>
  <si>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</si>
  <si>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</si>
  <si>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</si>
  <si>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</si>
  <si>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</si>
  <si>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</si>
  <si>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</si>
  <si>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</si>
  <si>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</si>
  <si>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</si>
  <si>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</si>
  <si>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</si>
  <si>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</si>
  <si>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</si>
  <si>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</si>
  <si>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</si>
  <si>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</si>
  <si>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</si>
  <si>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</si>
  <si>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</si>
  <si>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</si>
  <si>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</si>
  <si>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</si>
  <si>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</si>
  <si>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</si>
  <si>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</si>
  <si>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</si>
  <si>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</si>
  <si>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</si>
  <si>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</si>
  <si>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</si>
  <si>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</si>
  <si>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</si>
  <si>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</si>
  <si>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</si>
  <si>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</si>
  <si>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</si>
  <si>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</si>
  <si>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</si>
  <si>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</si>
  <si>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</si>
  <si>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</si>
  <si>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</si>
  <si>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</si>
  <si>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</si>
  <si>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</si>
  <si>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</si>
  <si>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</si>
  <si>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</si>
  <si>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</si>
  <si>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</si>
  <si>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</si>
  <si>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</si>
  <si>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</si>
  <si>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</si>
  <si>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</si>
  <si>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</si>
  <si>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</si>
  <si>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</si>
  <si>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</si>
  <si>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</si>
  <si>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</si>
  <si>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</si>
  <si>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</si>
  <si>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</si>
  <si>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</si>
  <si>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</si>
  <si>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</si>
  <si>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</si>
  <si>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</si>
  <si>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</si>
  <si>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</si>
  <si>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</si>
  <si>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</si>
  <si>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</si>
  <si>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</si>
  <si>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</si>
  <si>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</si>
  <si>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</si>
  <si>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</si>
  <si>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</si>
  <si>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</si>
  <si>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</si>
  <si>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</si>
  <si>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</si>
  <si>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</si>
  <si>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</si>
  <si>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</si>
  <si>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</si>
  <si>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</si>
  <si>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</si>
  <si>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</si>
  <si>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</si>
  <si>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</si>
  <si>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</si>
  <si>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</si>
  <si>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</si>
  <si>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</si>
  <si>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</si>
  <si>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</si>
  <si>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</si>
  <si>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</si>
  <si>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</si>
  <si>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</si>
  <si>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</si>
  <si>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</si>
  <si>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</si>
  <si>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</si>
  <si>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</si>
  <si>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</si>
  <si>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</si>
  <si>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</si>
  <si>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</si>
  <si>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</si>
  <si>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</si>
  <si>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</si>
  <si>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</si>
  <si>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</si>
  <si>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</si>
  <si>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</si>
  <si>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</si>
  <si>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</si>
  <si>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</si>
  <si>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</si>
  <si>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</si>
  <si>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</si>
  <si>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</si>
  <si>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</si>
  <si>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</si>
  <si>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</si>
  <si>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</si>
  <si>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</si>
  <si>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</si>
  <si>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</si>
  <si>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</si>
  <si>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</si>
  <si>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</si>
  <si>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</si>
  <si>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</si>
  <si>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</si>
  <si>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</si>
  <si>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</si>
  <si>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</si>
  <si>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</si>
  <si>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</si>
  <si>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</si>
  <si>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</si>
  <si>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</si>
  <si>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</si>
  <si>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</si>
  <si>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</si>
  <si>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</si>
  <si>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</si>
  <si>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</si>
  <si>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</si>
  <si>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</si>
  <si>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</si>
  <si>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</si>
  <si>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</si>
  <si>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</si>
  <si>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</si>
  <si>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</si>
  <si>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</si>
  <si>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</si>
  <si>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</si>
  <si>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</si>
  <si>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</si>
  <si>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</si>
  <si>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</si>
  <si>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</si>
  <si>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</si>
  <si>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</si>
  <si>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</si>
  <si>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</si>
  <si>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</si>
  <si>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</si>
  <si>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</si>
  <si>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</si>
  <si>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</si>
  <si>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</si>
  <si>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</si>
  <si>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</si>
  <si>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</si>
  <si>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</si>
  <si>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</si>
  <si>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</si>
  <si>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</si>
  <si>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</si>
  <si>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</si>
  <si>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</si>
  <si>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</si>
  <si>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</si>
  <si>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</si>
  <si>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</si>
  <si>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</si>
  <si>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</si>
  <si>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</si>
  <si>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</si>
  <si>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</si>
  <si>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</si>
  <si>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</si>
  <si>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</si>
  <si>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</si>
  <si>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</si>
  <si>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</si>
  <si>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</si>
  <si>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</si>
  <si>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</si>
  <si>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</si>
  <si>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</si>
  <si>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</si>
  <si>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</si>
  <si>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</si>
  <si>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</si>
  <si>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</si>
  <si>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</si>
  <si>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</si>
  <si>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</si>
  <si>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</si>
  <si>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</si>
  <si>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</si>
  <si>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</si>
  <si>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</si>
  <si>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</si>
  <si>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</si>
  <si>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</si>
  <si>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</si>
  <si>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NA</t>
  </si>
  <si>
    <t>GeoCoding of Provider Address</t>
  </si>
  <si>
    <t>2018-2022</t>
  </si>
  <si>
    <t xml:space="preserve">Commercial </t>
  </si>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</sst>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3" activePane="bottomLeft" state="frozen"/>
      <selection sqref="A1:E1"/>
      <selection pane="bottomLeft" activeCell="G461" sqref="G461"/>
    </sheetView>
  </sheetViews>
  <sheetFormatPr defaultColWidth="8.7265625" defaultRowHeight="14.5" x14ac:dyDescent="0.35"/>
  <cols>
    <col min="1" max="1" width="67.72656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81.54296875" customWidth="1"/>
    <col min="11" max="11" width="17.453125" customWidth="1"/>
    <col min="12" max="12" width="16.7265625" customWidth="1"/>
    <col min="13" max="66" width="8.7265625" style="29"/>
    <col min="67" max="16384" width="8.7265625" style="1"/>
  </cols>
  <sheetData>
    <row r="1" spans="1:12" ht="70" thickBot="1" x14ac:dyDescent="1.95">
      <c r="A1" s="59" t="s">
        <v>776</v>
      </c>
      <c r="B1" s="59"/>
      <c r="C1" s="59"/>
      <c r="D1" s="59"/>
      <c r="E1" s="59"/>
      <c r="F1" s="59"/>
      <c r="G1" s="59"/>
      <c r="H1" s="59"/>
      <c r="I1" s="59"/>
      <c r="J1" s="59"/>
      <c r="K1" s="59"/>
      <c r="L1" s="59"/>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t="s">
        <v>784</v>
      </c>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7">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7">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7">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7">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7">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7">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7">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7">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7">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7">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7">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7">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7">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7">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7">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7">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7">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7">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7">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7">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t="s">
        <v>784</v>
      </c>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t="s">
        <v>784</v>
      </c>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t="s">
        <v>784</v>
      </c>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t="s">
        <v>784</v>
      </c>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t="s">
        <v>784</v>
      </c>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X</v>
      </c>
      <c r="G136" s="25" t="s">
        <v>784</v>
      </c>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X</v>
      </c>
      <c r="G137" s="25" t="s">
        <v>784</v>
      </c>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X</v>
      </c>
      <c r="G138" s="25" t="s">
        <v>784</v>
      </c>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X</v>
      </c>
      <c r="G139" s="25" t="s">
        <v>784</v>
      </c>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X</v>
      </c>
      <c r="G140" s="25" t="s">
        <v>784</v>
      </c>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t="s">
        <v>784</v>
      </c>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t="s">
        <v>784</v>
      </c>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7">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7">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7">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7">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7">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7">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t="s">
        <v>784</v>
      </c>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t="s">
        <v>784</v>
      </c>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t="s">
        <v>784</v>
      </c>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t="s">
        <v>784</v>
      </c>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7">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7">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24.75" customHeight="1" x14ac:dyDescent="0.7">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7">
      <c r="A210" s="40" t="s">
        <v>209</v>
      </c>
      <c r="B210" s="40" t="s">
        <v>4</v>
      </c>
      <c r="C210" s="50" t="s">
        <v>709</v>
      </c>
      <c r="D210" s="51">
        <v>210</v>
      </c>
      <c r="E210" s="16" t="str">
        <f t="shared" si="7"/>
        <v>Member_Eligibility+ERISA_Ind</v>
      </c>
      <c r="F210" s="39"/>
      <c r="G210" s="25" t="s">
        <v>784</v>
      </c>
      <c r="H210" s="8" t="s">
        <v>7</v>
      </c>
      <c r="I210" s="6" t="s">
        <v>714</v>
      </c>
      <c r="J210" s="6" t="s">
        <v>720</v>
      </c>
      <c r="K210" s="6" t="s">
        <v>255</v>
      </c>
      <c r="L210" s="6">
        <v>1</v>
      </c>
    </row>
    <row r="211" spans="1:66" ht="24.75" customHeight="1" x14ac:dyDescent="0.7">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24.75" customHeight="1" x14ac:dyDescent="0.7">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24.75" customHeight="1" x14ac:dyDescent="0.7">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t="s">
        <v>784</v>
      </c>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c r="H230" s="8" t="s">
        <v>7</v>
      </c>
      <c r="I230" s="6"/>
      <c r="J230" s="6" t="s">
        <v>583</v>
      </c>
      <c r="K230" s="6" t="s">
        <v>244</v>
      </c>
      <c r="L230" s="6">
        <v>8</v>
      </c>
    </row>
    <row r="231" spans="1:66" ht="24.75" customHeight="1" x14ac:dyDescent="0.7">
      <c r="A231" s="40" t="s">
        <v>106</v>
      </c>
      <c r="B231" s="40" t="s">
        <v>4</v>
      </c>
      <c r="C231" s="50" t="s">
        <v>107</v>
      </c>
      <c r="D231" s="51">
        <v>231</v>
      </c>
      <c r="E231" s="16" t="str">
        <f t="shared" ref="E231:E259" si="8">A231&amp;"+"&amp;C231</f>
        <v>Member+Ethnicity_1_Cd</v>
      </c>
      <c r="F231" s="39"/>
      <c r="G231" s="25"/>
      <c r="H231" s="8" t="s">
        <v>7</v>
      </c>
      <c r="I231" s="6" t="s">
        <v>108</v>
      </c>
      <c r="J231" s="6" t="s">
        <v>277</v>
      </c>
      <c r="K231" s="6" t="s">
        <v>244</v>
      </c>
      <c r="L231" s="6">
        <v>6</v>
      </c>
    </row>
    <row r="232" spans="1:66" ht="24.75" customHeight="1" x14ac:dyDescent="0.7">
      <c r="A232" s="40" t="s">
        <v>106</v>
      </c>
      <c r="B232" s="40" t="s">
        <v>4</v>
      </c>
      <c r="C232" s="50" t="s">
        <v>109</v>
      </c>
      <c r="D232" s="51">
        <v>232</v>
      </c>
      <c r="E232" s="16" t="str">
        <f t="shared" si="8"/>
        <v>Member+Ethnicity_2_Cd</v>
      </c>
      <c r="F232" s="39"/>
      <c r="G232" s="25"/>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c r="H240" s="8" t="s">
        <v>7</v>
      </c>
      <c r="I240" s="6" t="s">
        <v>138</v>
      </c>
      <c r="J240" s="6" t="s">
        <v>139</v>
      </c>
      <c r="K240" s="6" t="s">
        <v>244</v>
      </c>
      <c r="L240" s="6">
        <v>6</v>
      </c>
    </row>
    <row r="241" spans="1:12" ht="24.75" customHeight="1" x14ac:dyDescent="0.7">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7">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7">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7">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7">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7">
      <c r="A246" s="40" t="s">
        <v>353</v>
      </c>
      <c r="B246" s="40" t="s">
        <v>15</v>
      </c>
      <c r="C246" s="50" t="s">
        <v>121</v>
      </c>
      <c r="D246" s="51">
        <v>246</v>
      </c>
      <c r="E246" s="16" t="str">
        <f t="shared" si="9"/>
        <v>Member_Composite+Member_State_Cd</v>
      </c>
      <c r="F246" s="39"/>
      <c r="G246" s="25"/>
      <c r="H246" s="8" t="s">
        <v>7</v>
      </c>
      <c r="I246" s="6" t="s">
        <v>122</v>
      </c>
      <c r="J246" s="6" t="s">
        <v>273</v>
      </c>
      <c r="K246" s="6" t="s">
        <v>244</v>
      </c>
      <c r="L246" s="6">
        <v>2</v>
      </c>
    </row>
    <row r="247" spans="1:12" ht="24.75" customHeight="1" x14ac:dyDescent="0.7">
      <c r="A247" s="40" t="s">
        <v>353</v>
      </c>
      <c r="B247" s="40" t="s">
        <v>15</v>
      </c>
      <c r="C247" s="50" t="s">
        <v>126</v>
      </c>
      <c r="D247" s="51">
        <v>247</v>
      </c>
      <c r="E247" s="16" t="str">
        <f t="shared" si="9"/>
        <v>Member_Composite+Member_Zip_Cd</v>
      </c>
      <c r="F247" s="39"/>
      <c r="G247" s="25"/>
      <c r="H247" s="8" t="s">
        <v>5</v>
      </c>
      <c r="I247" s="6" t="s">
        <v>127</v>
      </c>
      <c r="J247" s="6" t="s">
        <v>276</v>
      </c>
      <c r="K247" s="6" t="s">
        <v>244</v>
      </c>
      <c r="L247" s="6">
        <v>11</v>
      </c>
    </row>
    <row r="248" spans="1:12" ht="24.75" customHeight="1" x14ac:dyDescent="0.7">
      <c r="A248" s="40" t="s">
        <v>353</v>
      </c>
      <c r="B248" s="40" t="s">
        <v>15</v>
      </c>
      <c r="C248" s="50" t="s">
        <v>128</v>
      </c>
      <c r="D248" s="51">
        <v>248</v>
      </c>
      <c r="E248" s="16" t="str">
        <f t="shared" si="9"/>
        <v>Member_Composite+Member_Zip_Cd_3_Digit</v>
      </c>
      <c r="F248" s="39"/>
      <c r="G248" s="25" t="s">
        <v>784</v>
      </c>
      <c r="H248" s="8" t="s">
        <v>7</v>
      </c>
      <c r="I248" s="6" t="s">
        <v>6</v>
      </c>
      <c r="J248" s="6" t="s">
        <v>493</v>
      </c>
      <c r="K248" s="6" t="s">
        <v>244</v>
      </c>
      <c r="L248" s="6">
        <v>11</v>
      </c>
    </row>
    <row r="249" spans="1:12" ht="24.75" customHeight="1" x14ac:dyDescent="0.7">
      <c r="A249" s="40" t="s">
        <v>353</v>
      </c>
      <c r="B249" s="40" t="s">
        <v>15</v>
      </c>
      <c r="C249" s="6" t="s">
        <v>567</v>
      </c>
      <c r="D249" s="51">
        <v>249</v>
      </c>
      <c r="E249" s="16" t="str">
        <f t="shared" si="9"/>
        <v>Member_Composite+Member_HSR</v>
      </c>
      <c r="F249" s="39"/>
      <c r="G249" s="25"/>
      <c r="H249" s="8" t="s">
        <v>7</v>
      </c>
      <c r="I249" s="6"/>
      <c r="J249" s="6" t="s">
        <v>584</v>
      </c>
      <c r="K249" s="6" t="s">
        <v>245</v>
      </c>
      <c r="L249" s="6">
        <v>19</v>
      </c>
    </row>
    <row r="250" spans="1:12" ht="24.75" customHeight="1" x14ac:dyDescent="0.7">
      <c r="A250" s="40" t="s">
        <v>353</v>
      </c>
      <c r="B250" s="40" t="s">
        <v>15</v>
      </c>
      <c r="C250" s="6" t="s">
        <v>773</v>
      </c>
      <c r="D250" s="51">
        <v>250</v>
      </c>
      <c r="E250" s="16" t="str">
        <f t="shared" si="9"/>
        <v>Member_Composite+Member_URF</v>
      </c>
      <c r="F250" s="39"/>
      <c r="G250" s="25"/>
      <c r="H250" s="8" t="s">
        <v>7</v>
      </c>
      <c r="I250" s="6"/>
      <c r="J250" s="6" t="s">
        <v>583</v>
      </c>
      <c r="K250" s="6" t="s">
        <v>244</v>
      </c>
      <c r="L250" s="6">
        <v>8</v>
      </c>
    </row>
    <row r="251" spans="1:12" ht="24.75" customHeight="1" x14ac:dyDescent="0.7">
      <c r="A251" s="40" t="s">
        <v>353</v>
      </c>
      <c r="B251" s="40" t="s">
        <v>4</v>
      </c>
      <c r="C251" s="50" t="s">
        <v>107</v>
      </c>
      <c r="D251" s="51">
        <v>251</v>
      </c>
      <c r="E251" s="16" t="str">
        <f t="shared" si="8"/>
        <v>Member_Composite+Ethnicity_1_Cd</v>
      </c>
      <c r="F251" s="39"/>
      <c r="G251" s="25"/>
      <c r="H251" s="8" t="s">
        <v>7</v>
      </c>
      <c r="I251" s="6" t="s">
        <v>108</v>
      </c>
      <c r="J251" s="6" t="s">
        <v>277</v>
      </c>
      <c r="K251" s="6" t="s">
        <v>244</v>
      </c>
      <c r="L251" s="6">
        <v>6</v>
      </c>
    </row>
    <row r="252" spans="1:12" ht="24.75" customHeight="1" x14ac:dyDescent="0.7">
      <c r="A252" s="40" t="s">
        <v>353</v>
      </c>
      <c r="B252" s="40" t="s">
        <v>4</v>
      </c>
      <c r="C252" s="50" t="s">
        <v>109</v>
      </c>
      <c r="D252" s="51">
        <v>252</v>
      </c>
      <c r="E252" s="16" t="str">
        <f t="shared" si="8"/>
        <v>Member_Composite+Ethnicity_2_Cd</v>
      </c>
      <c r="F252" s="39"/>
      <c r="G252" s="25"/>
      <c r="H252" s="8" t="s">
        <v>7</v>
      </c>
      <c r="I252" s="6" t="s">
        <v>110</v>
      </c>
      <c r="J252" s="6" t="s">
        <v>111</v>
      </c>
      <c r="K252" s="6" t="s">
        <v>244</v>
      </c>
      <c r="L252" s="6">
        <v>6</v>
      </c>
    </row>
    <row r="253" spans="1:12" ht="24.75" customHeight="1" x14ac:dyDescent="0.7">
      <c r="A253" s="40" t="s">
        <v>353</v>
      </c>
      <c r="B253" s="40" t="s">
        <v>4</v>
      </c>
      <c r="C253" s="50" t="s">
        <v>112</v>
      </c>
      <c r="D253" s="51">
        <v>253</v>
      </c>
      <c r="E253" s="16" t="str">
        <f t="shared" si="8"/>
        <v>Member_Composite+Hispanic_Ind</v>
      </c>
      <c r="F253" s="39"/>
      <c r="G253" s="25"/>
      <c r="H253" s="8" t="s">
        <v>7</v>
      </c>
      <c r="I253" s="6" t="s">
        <v>113</v>
      </c>
      <c r="J253" s="6" t="s">
        <v>576</v>
      </c>
      <c r="K253" s="6" t="s">
        <v>244</v>
      </c>
      <c r="L253" s="6">
        <v>1</v>
      </c>
    </row>
    <row r="254" spans="1:12" ht="24.75" customHeight="1" x14ac:dyDescent="0.7">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7">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7">
      <c r="A256" s="40" t="s">
        <v>353</v>
      </c>
      <c r="B256" s="40" t="s">
        <v>4</v>
      </c>
      <c r="C256" s="50" t="s">
        <v>129</v>
      </c>
      <c r="D256" s="51">
        <v>256</v>
      </c>
      <c r="E256" s="16" t="str">
        <f t="shared" si="8"/>
        <v>Member_Composite+Other_Ethnicity</v>
      </c>
      <c r="F256" s="39"/>
      <c r="G256" s="25"/>
      <c r="H256" s="8" t="s">
        <v>7</v>
      </c>
      <c r="I256" s="6" t="s">
        <v>130</v>
      </c>
      <c r="J256" s="6" t="s">
        <v>131</v>
      </c>
      <c r="K256" s="6" t="s">
        <v>244</v>
      </c>
      <c r="L256" s="6">
        <v>20</v>
      </c>
    </row>
    <row r="257" spans="1:12" ht="24.75" customHeight="1" x14ac:dyDescent="0.7">
      <c r="A257" s="40" t="s">
        <v>353</v>
      </c>
      <c r="B257" s="40" t="s">
        <v>4</v>
      </c>
      <c r="C257" s="50" t="s">
        <v>132</v>
      </c>
      <c r="D257" s="51">
        <v>257</v>
      </c>
      <c r="E257" s="16" t="str">
        <f t="shared" si="8"/>
        <v>Member_Composite+Other_Race</v>
      </c>
      <c r="F257" s="39"/>
      <c r="G257" s="25"/>
      <c r="H257" s="8" t="s">
        <v>7</v>
      </c>
      <c r="I257" s="6" t="s">
        <v>133</v>
      </c>
      <c r="J257" s="6" t="s">
        <v>279</v>
      </c>
      <c r="K257" s="6" t="s">
        <v>244</v>
      </c>
      <c r="L257" s="6">
        <v>15</v>
      </c>
    </row>
    <row r="258" spans="1:12" ht="24.75" customHeight="1" x14ac:dyDescent="0.7">
      <c r="A258" s="40" t="s">
        <v>353</v>
      </c>
      <c r="B258" s="40" t="s">
        <v>4</v>
      </c>
      <c r="C258" s="50" t="s">
        <v>135</v>
      </c>
      <c r="D258" s="51">
        <v>258</v>
      </c>
      <c r="E258" s="16" t="str">
        <f t="shared" si="8"/>
        <v>Member_Composite+Race_1_Cd</v>
      </c>
      <c r="F258" s="39"/>
      <c r="G258" s="25"/>
      <c r="H258" s="8" t="s">
        <v>7</v>
      </c>
      <c r="I258" s="6" t="s">
        <v>136</v>
      </c>
      <c r="J258" s="6" t="s">
        <v>280</v>
      </c>
      <c r="K258" s="6" t="s">
        <v>244</v>
      </c>
      <c r="L258" s="6">
        <v>6</v>
      </c>
    </row>
    <row r="259" spans="1:12" ht="24.75" customHeight="1" x14ac:dyDescent="0.7">
      <c r="A259" s="40" t="s">
        <v>353</v>
      </c>
      <c r="B259" s="40" t="s">
        <v>4</v>
      </c>
      <c r="C259" s="50" t="s">
        <v>137</v>
      </c>
      <c r="D259" s="51">
        <v>259</v>
      </c>
      <c r="E259" s="16" t="str">
        <f t="shared" si="8"/>
        <v>Member_Composite+Race_2_Cd</v>
      </c>
      <c r="F259" s="39"/>
      <c r="G259" s="25"/>
      <c r="H259" s="8" t="s">
        <v>7</v>
      </c>
      <c r="I259" s="6" t="s">
        <v>138</v>
      </c>
      <c r="J259" s="6" t="s">
        <v>139</v>
      </c>
      <c r="K259" s="6" t="s">
        <v>244</v>
      </c>
      <c r="L259" s="6">
        <v>6</v>
      </c>
    </row>
    <row r="260" spans="1:12" ht="24.75" customHeight="1" x14ac:dyDescent="0.7">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7">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7">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7">
      <c r="A263" s="40" t="s">
        <v>210</v>
      </c>
      <c r="B263" s="40" t="s">
        <v>11</v>
      </c>
      <c r="C263" s="50" t="s">
        <v>19</v>
      </c>
      <c r="D263" s="51">
        <v>263</v>
      </c>
      <c r="E263" s="16" t="str">
        <f t="shared" si="10"/>
        <v>Pharmacy_Claims_Header+Claim_ID</v>
      </c>
      <c r="F263" s="39" t="str">
        <f t="array" ref="F263">IF(AND($G$263:$G$302=""),"","X")</f>
        <v/>
      </c>
      <c r="G263" s="25"/>
      <c r="H263" s="8" t="s">
        <v>7</v>
      </c>
      <c r="I263" s="6" t="s">
        <v>6</v>
      </c>
      <c r="J263" s="6" t="s">
        <v>494</v>
      </c>
      <c r="K263" s="6" t="s">
        <v>245</v>
      </c>
      <c r="L263" s="6">
        <v>19</v>
      </c>
    </row>
    <row r="264" spans="1:12" ht="24.75" customHeight="1" x14ac:dyDescent="0.7">
      <c r="A264" s="40" t="s">
        <v>210</v>
      </c>
      <c r="B264" s="40" t="s">
        <v>11</v>
      </c>
      <c r="C264" s="50" t="s">
        <v>72</v>
      </c>
      <c r="D264" s="51">
        <v>264</v>
      </c>
      <c r="E264" s="16" t="str">
        <f t="shared" si="10"/>
        <v>Pharmacy_Claims_Header+Member_Composite_ID</v>
      </c>
      <c r="F264" s="39" t="str">
        <f t="array" ref="F264">IF(AND($G$263:$G$302=""),"","X")</f>
        <v/>
      </c>
      <c r="G264" s="25"/>
      <c r="H264" s="8" t="s">
        <v>7</v>
      </c>
      <c r="I264" s="6" t="s">
        <v>6</v>
      </c>
      <c r="J264" s="6" t="s">
        <v>550</v>
      </c>
      <c r="K264" s="6" t="s">
        <v>245</v>
      </c>
      <c r="L264" s="6">
        <v>19</v>
      </c>
    </row>
    <row r="265" spans="1:12" ht="24.75" customHeight="1" x14ac:dyDescent="0.7">
      <c r="A265" s="40" t="s">
        <v>210</v>
      </c>
      <c r="B265" s="40" t="s">
        <v>11</v>
      </c>
      <c r="C265" s="50" t="s">
        <v>74</v>
      </c>
      <c r="D265" s="51">
        <v>265</v>
      </c>
      <c r="E265" s="16" t="str">
        <f t="shared" si="10"/>
        <v>Pharmacy_Claims_Header+Member_ID</v>
      </c>
      <c r="F265" s="39" t="str">
        <f t="array" ref="F265">IF(AND($G$263:$G$302=""),"","X")</f>
        <v/>
      </c>
      <c r="G265" s="25"/>
      <c r="H265" s="8" t="s">
        <v>7</v>
      </c>
      <c r="I265" s="6" t="s">
        <v>164</v>
      </c>
      <c r="J265" s="6" t="s">
        <v>551</v>
      </c>
      <c r="K265" s="6" t="s">
        <v>245</v>
      </c>
      <c r="L265" s="6">
        <v>19</v>
      </c>
    </row>
    <row r="266" spans="1:12" ht="24.75" customHeight="1" x14ac:dyDescent="0.7">
      <c r="A266" s="40" t="s">
        <v>210</v>
      </c>
      <c r="B266" s="40" t="s">
        <v>11</v>
      </c>
      <c r="C266" s="50" t="s">
        <v>733</v>
      </c>
      <c r="D266" s="51">
        <v>266</v>
      </c>
      <c r="E266" s="16" t="str">
        <f>A266&amp;"+"&amp;C266</f>
        <v>Pharmacy_Claims_Header+Prescribing_Provider_ID</v>
      </c>
      <c r="F266" s="39" t="str">
        <f t="array" ref="F266">IF(AND($G$263:$G$302=""),"","X")</f>
        <v/>
      </c>
      <c r="G266" s="25"/>
      <c r="H266" s="8" t="s">
        <v>7</v>
      </c>
      <c r="I266" s="6"/>
      <c r="J266" s="6" t="s">
        <v>761</v>
      </c>
      <c r="K266" s="6" t="s">
        <v>245</v>
      </c>
      <c r="L266" s="6">
        <v>19</v>
      </c>
    </row>
    <row r="267" spans="1:12" ht="24.75" customHeight="1" x14ac:dyDescent="0.7">
      <c r="A267" s="40" t="s">
        <v>210</v>
      </c>
      <c r="B267" s="40" t="s">
        <v>16</v>
      </c>
      <c r="C267" s="50" t="s">
        <v>667</v>
      </c>
      <c r="D267" s="51">
        <v>267</v>
      </c>
      <c r="E267" s="16" t="str">
        <f t="shared" si="10"/>
        <v>Pharmacy_Claims_Header+Rx_Fill_Date_First</v>
      </c>
      <c r="F267" s="39"/>
      <c r="G267" s="25"/>
      <c r="H267" s="8" t="s">
        <v>5</v>
      </c>
      <c r="I267" s="6"/>
      <c r="J267" s="6" t="s">
        <v>495</v>
      </c>
      <c r="K267" s="6" t="s">
        <v>16</v>
      </c>
      <c r="L267" s="6">
        <v>10</v>
      </c>
    </row>
    <row r="268" spans="1:12" ht="24.75" customHeight="1" x14ac:dyDescent="0.7">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7">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7">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7">
      <c r="A271" s="40" t="s">
        <v>210</v>
      </c>
      <c r="B271" s="40" t="s">
        <v>16</v>
      </c>
      <c r="C271" s="50" t="s">
        <v>671</v>
      </c>
      <c r="D271" s="51">
        <v>271</v>
      </c>
      <c r="E271" s="16" t="str">
        <f t="shared" si="10"/>
        <v>Pharmacy_Claims_Header+Rx_Fill_Date_Latest</v>
      </c>
      <c r="F271" s="39"/>
      <c r="G271" s="25"/>
      <c r="H271" s="8" t="s">
        <v>5</v>
      </c>
      <c r="I271" s="6"/>
      <c r="J271" s="6" t="s">
        <v>498</v>
      </c>
      <c r="K271" s="6" t="s">
        <v>16</v>
      </c>
      <c r="L271" s="6">
        <v>10</v>
      </c>
    </row>
    <row r="272" spans="1:12" ht="24.75" customHeight="1" x14ac:dyDescent="0.7">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7">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7">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7">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7">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7">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7">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7">
      <c r="A279" s="40" t="s">
        <v>210</v>
      </c>
      <c r="B279" s="40" t="s">
        <v>34</v>
      </c>
      <c r="C279" s="50" t="s">
        <v>35</v>
      </c>
      <c r="D279" s="51">
        <v>279</v>
      </c>
      <c r="E279" s="16" t="str">
        <f t="shared" si="10"/>
        <v>Pharmacy_Claims_Header+Allowed_Amt</v>
      </c>
      <c r="F279" s="39"/>
      <c r="G279" s="25"/>
      <c r="H279" s="8" t="s">
        <v>7</v>
      </c>
      <c r="I279" s="6" t="s">
        <v>371</v>
      </c>
      <c r="J279" s="6" t="s">
        <v>389</v>
      </c>
      <c r="K279" s="6" t="s">
        <v>246</v>
      </c>
      <c r="L279" s="6">
        <v>22</v>
      </c>
    </row>
    <row r="280" spans="1:66" ht="24.75" customHeight="1" x14ac:dyDescent="0.7">
      <c r="A280" s="40" t="s">
        <v>210</v>
      </c>
      <c r="B280" s="40" t="s">
        <v>34</v>
      </c>
      <c r="C280" s="50" t="s">
        <v>41</v>
      </c>
      <c r="D280" s="51">
        <v>280</v>
      </c>
      <c r="E280" s="16" t="str">
        <f t="shared" si="10"/>
        <v>Pharmacy_Claims_Header+Charge_Amt</v>
      </c>
      <c r="F280" s="39"/>
      <c r="G280" s="25"/>
      <c r="H280" s="8" t="s">
        <v>7</v>
      </c>
      <c r="I280" s="6" t="s">
        <v>158</v>
      </c>
      <c r="J280" s="6" t="s">
        <v>763</v>
      </c>
      <c r="K280" s="6" t="s">
        <v>246</v>
      </c>
      <c r="L280" s="6">
        <v>18</v>
      </c>
    </row>
    <row r="281" spans="1:66" s="27" customFormat="1" ht="24.75" customHeight="1" x14ac:dyDescent="0.7">
      <c r="A281" s="40" t="s">
        <v>210</v>
      </c>
      <c r="B281" s="40" t="s">
        <v>34</v>
      </c>
      <c r="C281" s="50" t="s">
        <v>47</v>
      </c>
      <c r="D281" s="51">
        <v>281</v>
      </c>
      <c r="E281" s="16" t="str">
        <f t="shared" si="10"/>
        <v>Pharmacy_Claims_Header+Coinsurance_Amt</v>
      </c>
      <c r="F281" s="39"/>
      <c r="G281" s="25"/>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210</v>
      </c>
      <c r="B282" s="40" t="s">
        <v>34</v>
      </c>
      <c r="C282" s="50" t="s">
        <v>49</v>
      </c>
      <c r="D282" s="51">
        <v>282</v>
      </c>
      <c r="E282" s="16" t="str">
        <f t="shared" si="10"/>
        <v>Pharmacy_Claims_Header+Copay_Amt</v>
      </c>
      <c r="F282" s="39"/>
      <c r="G282" s="25"/>
      <c r="H282" s="8" t="s">
        <v>564</v>
      </c>
      <c r="I282" s="6" t="s">
        <v>161</v>
      </c>
      <c r="J282" s="6" t="s">
        <v>259</v>
      </c>
      <c r="K282" s="6" t="s">
        <v>246</v>
      </c>
      <c r="L282" s="6">
        <v>18</v>
      </c>
    </row>
    <row r="283" spans="1:66" ht="24.75" customHeight="1" x14ac:dyDescent="0.7">
      <c r="A283" s="40" t="s">
        <v>210</v>
      </c>
      <c r="B283" s="40" t="s">
        <v>34</v>
      </c>
      <c r="C283" s="50" t="s">
        <v>51</v>
      </c>
      <c r="D283" s="51">
        <v>283</v>
      </c>
      <c r="E283" s="16" t="str">
        <f t="shared" si="10"/>
        <v>Pharmacy_Claims_Header+Deductible_Amt</v>
      </c>
      <c r="F283" s="39"/>
      <c r="G283" s="25"/>
      <c r="H283" s="8" t="s">
        <v>564</v>
      </c>
      <c r="I283" s="6" t="s">
        <v>163</v>
      </c>
      <c r="J283" s="6" t="s">
        <v>390</v>
      </c>
      <c r="K283" s="6" t="s">
        <v>246</v>
      </c>
      <c r="L283" s="6">
        <v>18</v>
      </c>
    </row>
    <row r="284" spans="1:66" ht="24.75" customHeight="1" x14ac:dyDescent="0.7">
      <c r="A284" s="40" t="s">
        <v>210</v>
      </c>
      <c r="B284" s="40" t="s">
        <v>34</v>
      </c>
      <c r="C284" s="50" t="s">
        <v>76</v>
      </c>
      <c r="D284" s="51">
        <v>284</v>
      </c>
      <c r="E284" s="16" t="str">
        <f t="shared" si="10"/>
        <v>Pharmacy_Claims_Header+Member_Liability_Amt</v>
      </c>
      <c r="F284" s="39"/>
      <c r="G284" s="25"/>
      <c r="H284" s="8" t="s">
        <v>564</v>
      </c>
      <c r="I284" s="6" t="s">
        <v>6</v>
      </c>
      <c r="J284" s="6" t="s">
        <v>506</v>
      </c>
      <c r="K284" s="6" t="s">
        <v>246</v>
      </c>
      <c r="L284" s="6">
        <v>18</v>
      </c>
    </row>
    <row r="285" spans="1:66" ht="24.75" customHeight="1" x14ac:dyDescent="0.7">
      <c r="A285" s="40" t="s">
        <v>210</v>
      </c>
      <c r="B285" s="40" t="s">
        <v>34</v>
      </c>
      <c r="C285" s="50" t="s">
        <v>79</v>
      </c>
      <c r="D285" s="51">
        <v>285</v>
      </c>
      <c r="E285" s="16" t="str">
        <f t="shared" si="10"/>
        <v>Pharmacy_Claims_Header+Plan_Paid_Amt</v>
      </c>
      <c r="F285" s="39"/>
      <c r="G285" s="25"/>
      <c r="H285" s="8" t="s">
        <v>564</v>
      </c>
      <c r="I285" s="6" t="s">
        <v>168</v>
      </c>
      <c r="J285" s="6" t="s">
        <v>283</v>
      </c>
      <c r="K285" s="6" t="s">
        <v>246</v>
      </c>
      <c r="L285" s="6">
        <v>18</v>
      </c>
    </row>
    <row r="286" spans="1:66" ht="24.75" customHeight="1" x14ac:dyDescent="0.7">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24.75" customHeight="1" x14ac:dyDescent="0.7">
      <c r="A287" s="40" t="s">
        <v>210</v>
      </c>
      <c r="B287" s="40" t="s">
        <v>34</v>
      </c>
      <c r="C287" s="50" t="s">
        <v>727</v>
      </c>
      <c r="D287" s="51">
        <v>287</v>
      </c>
      <c r="E287" s="16" t="str">
        <f t="shared" si="10"/>
        <v>Pharmacy_Claims_Header+COB_TPL_Amt</v>
      </c>
      <c r="F287" s="39"/>
      <c r="G287" s="25"/>
      <c r="H287" s="8" t="s">
        <v>564</v>
      </c>
      <c r="I287" s="6" t="s">
        <v>728</v>
      </c>
      <c r="J287" s="6" t="s">
        <v>698</v>
      </c>
      <c r="K287" s="6" t="s">
        <v>246</v>
      </c>
      <c r="L287" s="6">
        <v>18</v>
      </c>
    </row>
    <row r="288" spans="1:66" ht="24.75" customHeight="1" x14ac:dyDescent="0.7">
      <c r="A288" s="40" t="s">
        <v>210</v>
      </c>
      <c r="B288" s="40" t="s">
        <v>34</v>
      </c>
      <c r="C288" s="50" t="s">
        <v>729</v>
      </c>
      <c r="D288" s="51">
        <v>288</v>
      </c>
      <c r="E288" s="16" t="str">
        <f t="shared" si="10"/>
        <v>Pharmacy_Claims_Header+Total_POS_Rebate_Amt</v>
      </c>
      <c r="F288" s="39"/>
      <c r="G288" s="25"/>
      <c r="H288" s="8" t="s">
        <v>564</v>
      </c>
      <c r="I288" s="6" t="s">
        <v>730</v>
      </c>
      <c r="J288" s="6" t="s">
        <v>735</v>
      </c>
      <c r="K288" s="6" t="s">
        <v>246</v>
      </c>
      <c r="L288" s="6">
        <v>18</v>
      </c>
    </row>
    <row r="289" spans="1:12" ht="24.75" customHeight="1" x14ac:dyDescent="0.7">
      <c r="A289" s="40" t="s">
        <v>210</v>
      </c>
      <c r="B289" s="40" t="s">
        <v>34</v>
      </c>
      <c r="C289" s="50" t="s">
        <v>731</v>
      </c>
      <c r="D289" s="51">
        <v>289</v>
      </c>
      <c r="E289" s="16" t="str">
        <f t="shared" si="10"/>
        <v>Pharmacy_Claims_Header+Member_POS_Rebate_Amt</v>
      </c>
      <c r="F289" s="39"/>
      <c r="G289" s="25"/>
      <c r="H289" s="8" t="s">
        <v>564</v>
      </c>
      <c r="I289" s="6" t="s">
        <v>732</v>
      </c>
      <c r="J289" s="6" t="s">
        <v>736</v>
      </c>
      <c r="K289" s="6" t="s">
        <v>246</v>
      </c>
      <c r="L289" s="6">
        <v>18</v>
      </c>
    </row>
    <row r="290" spans="1:12" ht="24.75" customHeight="1" x14ac:dyDescent="0.7">
      <c r="A290" s="40" t="s">
        <v>210</v>
      </c>
      <c r="B290" s="40" t="s">
        <v>4</v>
      </c>
      <c r="C290" s="50" t="s">
        <v>43</v>
      </c>
      <c r="D290" s="51">
        <v>290</v>
      </c>
      <c r="E290" s="16" t="str">
        <f t="shared" si="10"/>
        <v>Pharmacy_Claims_Header+Claim_Status_Cd</v>
      </c>
      <c r="F290" s="39"/>
      <c r="G290" s="25"/>
      <c r="H290" s="8" t="s">
        <v>7</v>
      </c>
      <c r="I290" s="6" t="s">
        <v>159</v>
      </c>
      <c r="J290" s="6" t="s">
        <v>396</v>
      </c>
      <c r="K290" s="6" t="s">
        <v>255</v>
      </c>
      <c r="L290" s="6">
        <v>2</v>
      </c>
    </row>
    <row r="291" spans="1:12" ht="24.75" customHeight="1" x14ac:dyDescent="0.7">
      <c r="A291" s="40" t="s">
        <v>210</v>
      </c>
      <c r="B291" s="40" t="s">
        <v>4</v>
      </c>
      <c r="C291" s="50" t="s">
        <v>45</v>
      </c>
      <c r="D291" s="51">
        <v>291</v>
      </c>
      <c r="E291" s="16" t="str">
        <f t="shared" si="10"/>
        <v>Pharmacy_Claims_Header+Claim_Type_Cd</v>
      </c>
      <c r="F291" s="39"/>
      <c r="G291" s="25"/>
      <c r="H291" s="8" t="s">
        <v>7</v>
      </c>
      <c r="I291" s="6" t="s">
        <v>6</v>
      </c>
      <c r="J291" s="6" t="s">
        <v>397</v>
      </c>
      <c r="K291" s="6" t="s">
        <v>255</v>
      </c>
      <c r="L291" s="6">
        <v>1</v>
      </c>
    </row>
    <row r="292" spans="1:12" ht="24.75" customHeight="1" x14ac:dyDescent="0.7">
      <c r="A292" s="40" t="s">
        <v>210</v>
      </c>
      <c r="B292" s="40" t="s">
        <v>4</v>
      </c>
      <c r="C292" s="50" t="s">
        <v>46</v>
      </c>
      <c r="D292" s="51">
        <v>292</v>
      </c>
      <c r="E292" s="16" t="str">
        <f t="shared" si="10"/>
        <v>Pharmacy_Claims_Header+COB_Flag</v>
      </c>
      <c r="F292" s="39"/>
      <c r="G292" s="25"/>
      <c r="H292" s="8" t="s">
        <v>7</v>
      </c>
      <c r="I292" s="6" t="s">
        <v>6</v>
      </c>
      <c r="J292" s="6" t="s">
        <v>404</v>
      </c>
      <c r="K292" s="6" t="s">
        <v>255</v>
      </c>
      <c r="L292" s="6">
        <v>1</v>
      </c>
    </row>
    <row r="293" spans="1:12" ht="24.75" customHeight="1" x14ac:dyDescent="0.7">
      <c r="A293" s="40" t="s">
        <v>210</v>
      </c>
      <c r="B293" s="40" t="s">
        <v>4</v>
      </c>
      <c r="C293" s="50" t="s">
        <v>64</v>
      </c>
      <c r="D293" s="51">
        <v>293</v>
      </c>
      <c r="E293" s="16" t="str">
        <f t="shared" ref="E293:E324" si="11">A293&amp;"+"&amp;C293</f>
        <v>Pharmacy_Claims_Header+Insurance_Product_Type_Cd</v>
      </c>
      <c r="F293" s="39"/>
      <c r="G293" s="25"/>
      <c r="H293" s="8" t="s">
        <v>7</v>
      </c>
      <c r="I293" s="6" t="s">
        <v>241</v>
      </c>
      <c r="J293" s="6" t="s">
        <v>405</v>
      </c>
      <c r="K293" s="6" t="s">
        <v>244</v>
      </c>
      <c r="L293" s="6">
        <v>2</v>
      </c>
    </row>
    <row r="294" spans="1:12" ht="24.75" customHeight="1" x14ac:dyDescent="0.7">
      <c r="A294" s="40" t="s">
        <v>210</v>
      </c>
      <c r="B294" s="40" t="s">
        <v>4</v>
      </c>
      <c r="C294" s="50" t="s">
        <v>66</v>
      </c>
      <c r="D294" s="51">
        <v>294</v>
      </c>
      <c r="E294" s="16" t="str">
        <f t="shared" si="11"/>
        <v>Pharmacy_Claims_Header+Insurance_Product_Type_Desc</v>
      </c>
      <c r="F294" s="39" t="str">
        <f t="array" ref="F294">IF(AND(G293=""),"","X")</f>
        <v/>
      </c>
      <c r="G294" s="25"/>
      <c r="H294" s="8" t="s">
        <v>7</v>
      </c>
      <c r="I294" s="6"/>
      <c r="J294" s="6" t="s">
        <v>406</v>
      </c>
      <c r="K294" s="6" t="s">
        <v>244</v>
      </c>
      <c r="L294" s="6">
        <v>75</v>
      </c>
    </row>
    <row r="295" spans="1:12" ht="24.75" customHeight="1" x14ac:dyDescent="0.7">
      <c r="A295" s="40" t="s">
        <v>210</v>
      </c>
      <c r="B295" s="40" t="s">
        <v>4</v>
      </c>
      <c r="C295" s="50" t="s">
        <v>69</v>
      </c>
      <c r="D295" s="51">
        <v>295</v>
      </c>
      <c r="E295" s="16" t="str">
        <f t="shared" si="11"/>
        <v>Pharmacy_Claims_Header+Line_of_Business_Cd</v>
      </c>
      <c r="F295" s="39"/>
      <c r="G295" s="25"/>
      <c r="H295" s="8" t="s">
        <v>7</v>
      </c>
      <c r="I295" s="6" t="s">
        <v>6</v>
      </c>
      <c r="J295" s="6" t="s">
        <v>409</v>
      </c>
      <c r="K295" s="6" t="s">
        <v>255</v>
      </c>
      <c r="L295" s="6">
        <v>3</v>
      </c>
    </row>
    <row r="296" spans="1:12" ht="24.75" customHeight="1" x14ac:dyDescent="0.7">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7">
      <c r="A297" s="40" t="s">
        <v>210</v>
      </c>
      <c r="B297" s="40" t="s">
        <v>4</v>
      </c>
      <c r="C297" s="50" t="s">
        <v>71</v>
      </c>
      <c r="D297" s="51">
        <v>297</v>
      </c>
      <c r="E297" s="16" t="str">
        <f t="shared" si="11"/>
        <v>Pharmacy_Claims_Header+Member_Age_Years</v>
      </c>
      <c r="F297" s="39"/>
      <c r="G297" s="25"/>
      <c r="H297" s="8" t="s">
        <v>7</v>
      </c>
      <c r="I297" s="6" t="s">
        <v>6</v>
      </c>
      <c r="J297" s="6" t="s">
        <v>411</v>
      </c>
      <c r="K297" s="6" t="s">
        <v>245</v>
      </c>
      <c r="L297" s="6">
        <v>19</v>
      </c>
    </row>
    <row r="298" spans="1:12" ht="24.75" customHeight="1" x14ac:dyDescent="0.7">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7">
      <c r="A299" s="40" t="s">
        <v>210</v>
      </c>
      <c r="B299" s="40" t="s">
        <v>4</v>
      </c>
      <c r="C299" s="50" t="s">
        <v>73</v>
      </c>
      <c r="D299" s="51">
        <v>299</v>
      </c>
      <c r="E299" s="16" t="str">
        <f t="shared" si="11"/>
        <v>Pharmacy_Claims_Header+Member_Eligible_Flag</v>
      </c>
      <c r="F299" s="39"/>
      <c r="G299" s="25"/>
      <c r="H299" s="8" t="s">
        <v>7</v>
      </c>
      <c r="I299" s="6" t="s">
        <v>6</v>
      </c>
      <c r="J299" s="6" t="s">
        <v>413</v>
      </c>
      <c r="K299" s="6" t="s">
        <v>244</v>
      </c>
      <c r="L299" s="6">
        <v>1</v>
      </c>
    </row>
    <row r="300" spans="1:12" ht="24.75" customHeight="1" x14ac:dyDescent="0.7">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7">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7">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7">
      <c r="A303" s="40" t="s">
        <v>211</v>
      </c>
      <c r="B303" s="40" t="s">
        <v>11</v>
      </c>
      <c r="C303" s="50" t="s">
        <v>19</v>
      </c>
      <c r="D303" s="51">
        <v>303</v>
      </c>
      <c r="E303" s="16" t="str">
        <f t="shared" si="11"/>
        <v>Pharmacy_Claims_Line+Claim_ID</v>
      </c>
      <c r="F303" s="39" t="str">
        <f t="array" ref="F303">IF(AND($G$303:$G$337=""),"","X")</f>
        <v/>
      </c>
      <c r="G303" s="25"/>
      <c r="H303" s="8" t="s">
        <v>7</v>
      </c>
      <c r="I303" s="6" t="s">
        <v>6</v>
      </c>
      <c r="J303" s="6" t="s">
        <v>494</v>
      </c>
      <c r="K303" s="6" t="s">
        <v>245</v>
      </c>
      <c r="L303" s="6">
        <v>19</v>
      </c>
    </row>
    <row r="304" spans="1:12" ht="24.75" customHeight="1" x14ac:dyDescent="0.7">
      <c r="A304" s="40" t="s">
        <v>211</v>
      </c>
      <c r="B304" s="40" t="s">
        <v>11</v>
      </c>
      <c r="C304" s="50" t="s">
        <v>72</v>
      </c>
      <c r="D304" s="51">
        <v>304</v>
      </c>
      <c r="E304" s="16" t="str">
        <f t="shared" si="11"/>
        <v>Pharmacy_Claims_Line+Member_Composite_ID</v>
      </c>
      <c r="F304" s="39" t="str">
        <f t="array" ref="F304">IF(AND($G$303:$G$337=""),"","X")</f>
        <v/>
      </c>
      <c r="G304" s="25"/>
      <c r="H304" s="8" t="s">
        <v>7</v>
      </c>
      <c r="I304" s="6" t="s">
        <v>6</v>
      </c>
      <c r="J304" s="6" t="s">
        <v>550</v>
      </c>
      <c r="K304" s="6" t="s">
        <v>245</v>
      </c>
      <c r="L304" s="6">
        <v>19</v>
      </c>
    </row>
    <row r="305" spans="1:66" s="27" customFormat="1" ht="24.75" customHeight="1" x14ac:dyDescent="0.7">
      <c r="A305" s="40" t="s">
        <v>211</v>
      </c>
      <c r="B305" s="40" t="s">
        <v>11</v>
      </c>
      <c r="C305" s="50" t="s">
        <v>74</v>
      </c>
      <c r="D305" s="51">
        <v>305</v>
      </c>
      <c r="E305" s="16" t="str">
        <f t="shared" si="11"/>
        <v>Pharmacy_Claims_Line+Member_ID</v>
      </c>
      <c r="F305" s="39" t="str">
        <f t="array" ref="F305">IF(AND($G$303:$G$337=""),"","X")</f>
        <v/>
      </c>
      <c r="G305" s="25"/>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211</v>
      </c>
      <c r="B306" s="40" t="s">
        <v>11</v>
      </c>
      <c r="C306" s="50" t="s">
        <v>733</v>
      </c>
      <c r="D306" s="51">
        <v>306</v>
      </c>
      <c r="E306" s="16" t="str">
        <f>A306&amp;"+"&amp;C306</f>
        <v>Pharmacy_Claims_Line+Prescribing_Provider_ID</v>
      </c>
      <c r="F306" s="39" t="str">
        <f t="array" ref="F306">IF(AND($G$303:$G$337=""),"","X")</f>
        <v/>
      </c>
      <c r="G306" s="25"/>
      <c r="H306" s="8" t="s">
        <v>7</v>
      </c>
      <c r="I306" s="6"/>
      <c r="J306" s="6" t="s">
        <v>761</v>
      </c>
      <c r="K306" s="6" t="s">
        <v>245</v>
      </c>
      <c r="L306" s="6">
        <v>19</v>
      </c>
    </row>
    <row r="307" spans="1:66" ht="24.75" customHeight="1" x14ac:dyDescent="0.7">
      <c r="A307" s="40" t="s">
        <v>211</v>
      </c>
      <c r="B307" s="40" t="s">
        <v>16</v>
      </c>
      <c r="C307" s="50" t="s">
        <v>355</v>
      </c>
      <c r="D307" s="51">
        <v>307</v>
      </c>
      <c r="E307" s="16" t="str">
        <f t="shared" si="11"/>
        <v>Pharmacy_Claims_Line+Fill_Dt</v>
      </c>
      <c r="F307" s="39"/>
      <c r="G307" s="25"/>
      <c r="H307" s="8" t="s">
        <v>5</v>
      </c>
      <c r="I307" s="6" t="s">
        <v>162</v>
      </c>
      <c r="J307" s="6" t="s">
        <v>507</v>
      </c>
      <c r="K307" s="6" t="s">
        <v>16</v>
      </c>
      <c r="L307" s="6">
        <v>10</v>
      </c>
    </row>
    <row r="308" spans="1:66" ht="24.75" customHeight="1" x14ac:dyDescent="0.7">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7">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7">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7">
      <c r="A311" s="40" t="s">
        <v>211</v>
      </c>
      <c r="B311" s="40" t="s">
        <v>34</v>
      </c>
      <c r="C311" s="50" t="s">
        <v>41</v>
      </c>
      <c r="D311" s="51">
        <v>311</v>
      </c>
      <c r="E311" s="16" t="str">
        <f t="shared" si="11"/>
        <v>Pharmacy_Claims_Line+Charge_Amt</v>
      </c>
      <c r="F311" s="39"/>
      <c r="G311" s="25"/>
      <c r="H311" s="8" t="s">
        <v>7</v>
      </c>
      <c r="I311" s="6" t="s">
        <v>158</v>
      </c>
      <c r="J311" s="6" t="s">
        <v>763</v>
      </c>
      <c r="K311" s="6" t="s">
        <v>246</v>
      </c>
      <c r="L311" s="6">
        <v>18</v>
      </c>
    </row>
    <row r="312" spans="1:66" ht="24.75" customHeight="1" x14ac:dyDescent="0.7">
      <c r="A312" s="40" t="s">
        <v>211</v>
      </c>
      <c r="B312" s="40" t="s">
        <v>34</v>
      </c>
      <c r="C312" s="50" t="s">
        <v>47</v>
      </c>
      <c r="D312" s="51">
        <v>312</v>
      </c>
      <c r="E312" s="16" t="str">
        <f t="shared" si="11"/>
        <v>Pharmacy_Claims_Line+Coinsurance_Amt</v>
      </c>
      <c r="F312" s="39"/>
      <c r="G312" s="25"/>
      <c r="H312" s="8" t="s">
        <v>564</v>
      </c>
      <c r="I312" s="6" t="s">
        <v>160</v>
      </c>
      <c r="J312" s="6" t="s">
        <v>266</v>
      </c>
      <c r="K312" s="6" t="s">
        <v>246</v>
      </c>
      <c r="L312" s="6">
        <v>18</v>
      </c>
    </row>
    <row r="313" spans="1:66" ht="24.75" customHeight="1" x14ac:dyDescent="0.7">
      <c r="A313" s="40" t="s">
        <v>211</v>
      </c>
      <c r="B313" s="40" t="s">
        <v>34</v>
      </c>
      <c r="C313" s="50" t="s">
        <v>49</v>
      </c>
      <c r="D313" s="51">
        <v>313</v>
      </c>
      <c r="E313" s="16" t="str">
        <f t="shared" si="11"/>
        <v>Pharmacy_Claims_Line+Copay_Amt</v>
      </c>
      <c r="F313" s="39"/>
      <c r="G313" s="25"/>
      <c r="H313" s="8" t="s">
        <v>564</v>
      </c>
      <c r="I313" s="6" t="s">
        <v>161</v>
      </c>
      <c r="J313" s="6" t="s">
        <v>259</v>
      </c>
      <c r="K313" s="6" t="s">
        <v>246</v>
      </c>
      <c r="L313" s="6">
        <v>18</v>
      </c>
    </row>
    <row r="314" spans="1:66" ht="24.75" customHeight="1" x14ac:dyDescent="0.7">
      <c r="A314" s="40" t="s">
        <v>211</v>
      </c>
      <c r="B314" s="40" t="s">
        <v>34</v>
      </c>
      <c r="C314" s="50" t="s">
        <v>51</v>
      </c>
      <c r="D314" s="51">
        <v>314</v>
      </c>
      <c r="E314" s="16" t="str">
        <f t="shared" si="11"/>
        <v>Pharmacy_Claims_Line+Deductible_Amt</v>
      </c>
      <c r="F314" s="39"/>
      <c r="G314" s="25"/>
      <c r="H314" s="8" t="s">
        <v>564</v>
      </c>
      <c r="I314" s="6" t="s">
        <v>163</v>
      </c>
      <c r="J314" s="6" t="s">
        <v>390</v>
      </c>
      <c r="K314" s="6" t="s">
        <v>246</v>
      </c>
      <c r="L314" s="6">
        <v>18</v>
      </c>
    </row>
    <row r="315" spans="1:66" ht="24.75" customHeight="1" x14ac:dyDescent="0.7">
      <c r="A315" s="40" t="s">
        <v>211</v>
      </c>
      <c r="B315" s="40" t="s">
        <v>34</v>
      </c>
      <c r="C315" s="50" t="s">
        <v>177</v>
      </c>
      <c r="D315" s="51">
        <v>315</v>
      </c>
      <c r="E315" s="16" t="str">
        <f t="shared" si="11"/>
        <v>Pharmacy_Claims_Line+Dispensing_Fee_Amt</v>
      </c>
      <c r="F315" s="39"/>
      <c r="G315" s="25"/>
      <c r="H315" s="8" t="s">
        <v>7</v>
      </c>
      <c r="I315" s="6" t="s">
        <v>178</v>
      </c>
      <c r="J315" s="6"/>
      <c r="K315" s="6" t="s">
        <v>246</v>
      </c>
      <c r="L315" s="6">
        <v>18</v>
      </c>
    </row>
    <row r="316" spans="1:66" ht="24.75" customHeight="1" x14ac:dyDescent="0.7">
      <c r="A316" s="40" t="s">
        <v>211</v>
      </c>
      <c r="B316" s="40" t="s">
        <v>34</v>
      </c>
      <c r="C316" s="50" t="s">
        <v>183</v>
      </c>
      <c r="D316" s="51">
        <v>316</v>
      </c>
      <c r="E316" s="16" t="str">
        <f t="shared" si="11"/>
        <v>Pharmacy_Claims_Line+Ingredient_Cost_Amt</v>
      </c>
      <c r="F316" s="39"/>
      <c r="G316" s="25"/>
      <c r="H316" s="8" t="s">
        <v>7</v>
      </c>
      <c r="I316" s="6" t="s">
        <v>184</v>
      </c>
      <c r="J316" s="6" t="s">
        <v>286</v>
      </c>
      <c r="K316" s="6" t="s">
        <v>246</v>
      </c>
      <c r="L316" s="6">
        <v>18</v>
      </c>
    </row>
    <row r="317" spans="1:66" ht="24.75" customHeight="1" x14ac:dyDescent="0.7">
      <c r="A317" s="40" t="s">
        <v>211</v>
      </c>
      <c r="B317" s="40" t="s">
        <v>34</v>
      </c>
      <c r="C317" s="50" t="s">
        <v>76</v>
      </c>
      <c r="D317" s="51">
        <v>317</v>
      </c>
      <c r="E317" s="16" t="str">
        <f t="shared" si="11"/>
        <v>Pharmacy_Claims_Line+Member_Liability_Amt</v>
      </c>
      <c r="F317" s="39"/>
      <c r="G317" s="25"/>
      <c r="H317" s="8" t="s">
        <v>564</v>
      </c>
      <c r="I317" s="6" t="s">
        <v>6</v>
      </c>
      <c r="J317" s="6" t="s">
        <v>506</v>
      </c>
      <c r="K317" s="6" t="s">
        <v>246</v>
      </c>
      <c r="L317" s="6">
        <v>22</v>
      </c>
    </row>
    <row r="318" spans="1:66" ht="24.75" customHeight="1" x14ac:dyDescent="0.7">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24.75" customHeight="1" x14ac:dyDescent="0.7">
      <c r="A319" s="40" t="s">
        <v>211</v>
      </c>
      <c r="B319" s="40" t="s">
        <v>34</v>
      </c>
      <c r="C319" s="50" t="s">
        <v>727</v>
      </c>
      <c r="D319" s="51">
        <v>319</v>
      </c>
      <c r="E319" s="16" t="str">
        <f t="shared" si="11"/>
        <v>Pharmacy_Claims_Line+COB_TPL_Amt</v>
      </c>
      <c r="F319" s="39"/>
      <c r="G319" s="25"/>
      <c r="H319" s="8" t="s">
        <v>564</v>
      </c>
      <c r="I319" s="6" t="s">
        <v>728</v>
      </c>
      <c r="J319" s="6" t="s">
        <v>698</v>
      </c>
      <c r="K319" s="6" t="s">
        <v>246</v>
      </c>
      <c r="L319" s="6">
        <v>18</v>
      </c>
    </row>
    <row r="320" spans="1:66" ht="24.75" customHeight="1" x14ac:dyDescent="0.7">
      <c r="A320" s="40" t="s">
        <v>211</v>
      </c>
      <c r="B320" s="40" t="s">
        <v>34</v>
      </c>
      <c r="C320" s="50" t="s">
        <v>729</v>
      </c>
      <c r="D320" s="51">
        <v>320</v>
      </c>
      <c r="E320" s="16" t="str">
        <f t="shared" si="11"/>
        <v>Pharmacy_Claims_Line+Total_POS_Rebate_Amt</v>
      </c>
      <c r="F320" s="39"/>
      <c r="G320" s="25"/>
      <c r="H320" s="8" t="s">
        <v>564</v>
      </c>
      <c r="I320" s="6" t="s">
        <v>730</v>
      </c>
      <c r="J320" s="6" t="s">
        <v>735</v>
      </c>
      <c r="K320" s="6" t="s">
        <v>246</v>
      </c>
      <c r="L320" s="6">
        <v>18</v>
      </c>
    </row>
    <row r="321" spans="1:12" ht="24.75" customHeight="1" x14ac:dyDescent="0.7">
      <c r="A321" s="40" t="s">
        <v>211</v>
      </c>
      <c r="B321" s="40" t="s">
        <v>34</v>
      </c>
      <c r="C321" s="50" t="s">
        <v>731</v>
      </c>
      <c r="D321" s="51">
        <v>321</v>
      </c>
      <c r="E321" s="16" t="str">
        <f t="shared" si="11"/>
        <v>Pharmacy_Claims_Line+Member_POS_Rebate_Amt</v>
      </c>
      <c r="F321" s="39"/>
      <c r="G321" s="25"/>
      <c r="H321" s="8" t="s">
        <v>564</v>
      </c>
      <c r="I321" s="6" t="s">
        <v>732</v>
      </c>
      <c r="J321" s="6" t="s">
        <v>736</v>
      </c>
      <c r="K321" s="6" t="s">
        <v>246</v>
      </c>
      <c r="L321" s="6">
        <v>18</v>
      </c>
    </row>
    <row r="322" spans="1:12" ht="24.75" customHeight="1" x14ac:dyDescent="0.7">
      <c r="A322" s="40" t="s">
        <v>211</v>
      </c>
      <c r="B322" s="40" t="s">
        <v>95</v>
      </c>
      <c r="C322" s="6" t="s">
        <v>179</v>
      </c>
      <c r="D322" s="51">
        <v>322</v>
      </c>
      <c r="E322" s="16" t="str">
        <f t="shared" si="11"/>
        <v>Pharmacy_Claims_Line+Drug_Nm</v>
      </c>
      <c r="F322" s="39"/>
      <c r="G322" s="25"/>
      <c r="H322" s="8" t="s">
        <v>7</v>
      </c>
      <c r="I322" s="6" t="s">
        <v>180</v>
      </c>
      <c r="J322" s="6" t="s">
        <v>181</v>
      </c>
      <c r="K322" s="6" t="s">
        <v>244</v>
      </c>
      <c r="L322" s="6">
        <v>80</v>
      </c>
    </row>
    <row r="323" spans="1:12" ht="24.75" customHeight="1" x14ac:dyDescent="0.7">
      <c r="A323" s="40" t="s">
        <v>211</v>
      </c>
      <c r="B323" s="40" t="s">
        <v>95</v>
      </c>
      <c r="C323" s="6" t="s">
        <v>96</v>
      </c>
      <c r="D323" s="51">
        <v>323</v>
      </c>
      <c r="E323" s="16" t="str">
        <f t="shared" si="11"/>
        <v>Pharmacy_Claims_Line+NDC_Cd</v>
      </c>
      <c r="F323" s="39"/>
      <c r="G323" s="25"/>
      <c r="H323" s="8" t="s">
        <v>7</v>
      </c>
      <c r="I323" s="6" t="s">
        <v>185</v>
      </c>
      <c r="J323" s="6" t="s">
        <v>288</v>
      </c>
      <c r="K323" s="6" t="s">
        <v>255</v>
      </c>
      <c r="L323" s="6">
        <v>11</v>
      </c>
    </row>
    <row r="324" spans="1:12" ht="24.75" customHeight="1" x14ac:dyDescent="0.7">
      <c r="A324" s="40" t="s">
        <v>211</v>
      </c>
      <c r="B324" s="40" t="s">
        <v>95</v>
      </c>
      <c r="C324" s="50" t="s">
        <v>744</v>
      </c>
      <c r="D324" s="51">
        <v>324</v>
      </c>
      <c r="E324" s="16" t="str">
        <f t="shared" si="11"/>
        <v>Pharmacy_Claims_Line+Compound_Drug_Name</v>
      </c>
      <c r="F324" s="39"/>
      <c r="G324" s="25"/>
      <c r="H324" s="8" t="s">
        <v>7</v>
      </c>
      <c r="I324" s="6" t="s">
        <v>745</v>
      </c>
      <c r="J324" s="6" t="s">
        <v>749</v>
      </c>
      <c r="K324" s="6" t="s">
        <v>244</v>
      </c>
      <c r="L324" s="6">
        <v>80</v>
      </c>
    </row>
    <row r="325" spans="1:12" ht="24.75" customHeight="1" x14ac:dyDescent="0.7">
      <c r="A325" s="40" t="s">
        <v>211</v>
      </c>
      <c r="B325" s="40" t="s">
        <v>4</v>
      </c>
      <c r="C325" s="6" t="s">
        <v>171</v>
      </c>
      <c r="D325" s="51">
        <v>325</v>
      </c>
      <c r="E325" s="16" t="str">
        <f t="shared" ref="E325:E355" si="12">A325&amp;"+"&amp;C325</f>
        <v>Pharmacy_Claims_Line+Compound_Drug_Ind</v>
      </c>
      <c r="F325" s="39"/>
      <c r="G325" s="25"/>
      <c r="H325" s="8" t="s">
        <v>7</v>
      </c>
      <c r="I325" s="6" t="s">
        <v>172</v>
      </c>
      <c r="J325" s="6" t="s">
        <v>569</v>
      </c>
      <c r="K325" s="6" t="s">
        <v>244</v>
      </c>
      <c r="L325" s="6">
        <v>1</v>
      </c>
    </row>
    <row r="326" spans="1:12" ht="24.75" customHeight="1" x14ac:dyDescent="0.7">
      <c r="A326" s="40" t="s">
        <v>211</v>
      </c>
      <c r="B326" s="40" t="s">
        <v>4</v>
      </c>
      <c r="C326" s="6" t="s">
        <v>173</v>
      </c>
      <c r="D326" s="51">
        <v>326</v>
      </c>
      <c r="E326" s="16" t="str">
        <f t="shared" si="12"/>
        <v>Pharmacy_Claims_Line+Days_Supply</v>
      </c>
      <c r="F326" s="39"/>
      <c r="G326" s="25"/>
      <c r="H326" s="8" t="s">
        <v>7</v>
      </c>
      <c r="I326" s="6" t="s">
        <v>174</v>
      </c>
      <c r="J326" s="6" t="s">
        <v>287</v>
      </c>
      <c r="K326" s="6" t="s">
        <v>245</v>
      </c>
      <c r="L326" s="6">
        <v>19</v>
      </c>
    </row>
    <row r="327" spans="1:12" ht="24.75" customHeight="1" x14ac:dyDescent="0.7">
      <c r="A327" s="40" t="s">
        <v>211</v>
      </c>
      <c r="B327" s="40" t="s">
        <v>4</v>
      </c>
      <c r="C327" s="6" t="s">
        <v>175</v>
      </c>
      <c r="D327" s="51">
        <v>327</v>
      </c>
      <c r="E327" s="16" t="str">
        <f t="shared" si="12"/>
        <v>Pharmacy_Claims_Line+Dispensed_As_Written_Cd</v>
      </c>
      <c r="F327" s="39"/>
      <c r="G327" s="25"/>
      <c r="H327" s="8" t="s">
        <v>7</v>
      </c>
      <c r="I327" s="6" t="s">
        <v>176</v>
      </c>
      <c r="J327" s="6" t="s">
        <v>582</v>
      </c>
      <c r="K327" s="6" t="s">
        <v>255</v>
      </c>
      <c r="L327" s="6">
        <v>1</v>
      </c>
    </row>
    <row r="328" spans="1:12" ht="24.75" customHeight="1" x14ac:dyDescent="0.7">
      <c r="A328" s="40" t="s">
        <v>211</v>
      </c>
      <c r="B328" s="40" t="s">
        <v>4</v>
      </c>
      <c r="C328" s="6" t="s">
        <v>675</v>
      </c>
      <c r="D328" s="51">
        <v>328</v>
      </c>
      <c r="E328" s="16" t="str">
        <f t="shared" si="12"/>
        <v>Pharmacy_Claims_Line+Generic_Drug_Ind</v>
      </c>
      <c r="F328" s="39"/>
      <c r="G328" s="25"/>
      <c r="H328" s="8" t="s">
        <v>7</v>
      </c>
      <c r="I328" s="6" t="s">
        <v>182</v>
      </c>
      <c r="J328" s="6" t="s">
        <v>573</v>
      </c>
      <c r="K328" s="6" t="s">
        <v>255</v>
      </c>
      <c r="L328" s="6">
        <v>1</v>
      </c>
    </row>
    <row r="329" spans="1:12" ht="24.75" customHeight="1" x14ac:dyDescent="0.7">
      <c r="A329" s="40" t="s">
        <v>211</v>
      </c>
      <c r="B329" s="40" t="s">
        <v>4</v>
      </c>
      <c r="C329" s="6" t="s">
        <v>93</v>
      </c>
      <c r="D329" s="51">
        <v>329</v>
      </c>
      <c r="E329" s="16" t="str">
        <f t="shared" si="12"/>
        <v>Pharmacy_Claims_Line+Line_No</v>
      </c>
      <c r="F329" s="39" t="str">
        <f t="array" ref="F329">IF(AND($G$303:$G$337=""),"","X")</f>
        <v/>
      </c>
      <c r="G329" s="25"/>
      <c r="H329" s="8" t="s">
        <v>7</v>
      </c>
      <c r="I329" s="6" t="s">
        <v>6</v>
      </c>
      <c r="J329" s="6" t="s">
        <v>270</v>
      </c>
      <c r="K329" s="6" t="s">
        <v>245</v>
      </c>
      <c r="L329" s="6">
        <v>19</v>
      </c>
    </row>
    <row r="330" spans="1:12" ht="24.75" customHeight="1" x14ac:dyDescent="0.7">
      <c r="A330" s="40" t="s">
        <v>211</v>
      </c>
      <c r="B330" s="40" t="s">
        <v>4</v>
      </c>
      <c r="C330" s="6" t="s">
        <v>43</v>
      </c>
      <c r="D330" s="51">
        <v>330</v>
      </c>
      <c r="E330" s="16" t="str">
        <f t="shared" si="12"/>
        <v>Pharmacy_Claims_Line+Claim_Status_Cd</v>
      </c>
      <c r="F330" s="39"/>
      <c r="G330" s="25"/>
      <c r="H330" s="8" t="s">
        <v>7</v>
      </c>
      <c r="I330" s="6" t="s">
        <v>159</v>
      </c>
      <c r="J330" s="6" t="s">
        <v>396</v>
      </c>
      <c r="K330" s="6" t="s">
        <v>244</v>
      </c>
      <c r="L330" s="6">
        <v>2</v>
      </c>
    </row>
    <row r="331" spans="1:12" ht="24.75" customHeight="1" x14ac:dyDescent="0.7">
      <c r="A331" s="40" t="s">
        <v>211</v>
      </c>
      <c r="B331" s="40" t="s">
        <v>4</v>
      </c>
      <c r="C331" s="50" t="s">
        <v>186</v>
      </c>
      <c r="D331" s="51">
        <v>331</v>
      </c>
      <c r="E331" s="16" t="str">
        <f t="shared" si="12"/>
        <v>Pharmacy_Claims_Line+Quantity_Dispensed</v>
      </c>
      <c r="F331" s="39"/>
      <c r="G331" s="25"/>
      <c r="H331" s="8" t="s">
        <v>7</v>
      </c>
      <c r="I331" s="6" t="s">
        <v>187</v>
      </c>
      <c r="J331" s="6" t="s">
        <v>289</v>
      </c>
      <c r="K331" s="6" t="s">
        <v>245</v>
      </c>
      <c r="L331" s="6">
        <v>19</v>
      </c>
    </row>
    <row r="332" spans="1:12" ht="24.75" customHeight="1" x14ac:dyDescent="0.7">
      <c r="A332" s="40" t="s">
        <v>211</v>
      </c>
      <c r="B332" s="40" t="s">
        <v>4</v>
      </c>
      <c r="C332" s="50" t="s">
        <v>188</v>
      </c>
      <c r="D332" s="51">
        <v>332</v>
      </c>
      <c r="E332" s="16" t="str">
        <f t="shared" si="12"/>
        <v>Pharmacy_Claims_Line+Refill_Ind</v>
      </c>
      <c r="F332" s="39"/>
      <c r="G332" s="25"/>
      <c r="H332" s="8" t="s">
        <v>7</v>
      </c>
      <c r="I332" s="6" t="s">
        <v>189</v>
      </c>
      <c r="J332" s="6" t="s">
        <v>578</v>
      </c>
      <c r="K332" s="6" t="s">
        <v>255</v>
      </c>
      <c r="L332" s="6">
        <v>2</v>
      </c>
    </row>
    <row r="333" spans="1:12" ht="24.75" customHeight="1" x14ac:dyDescent="0.7">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24.75" customHeight="1" x14ac:dyDescent="0.7">
      <c r="A334" s="40" t="s">
        <v>211</v>
      </c>
      <c r="B334" s="40" t="s">
        <v>4</v>
      </c>
      <c r="C334" s="50" t="s">
        <v>691</v>
      </c>
      <c r="D334" s="51">
        <v>334</v>
      </c>
      <c r="E334" s="16" t="str">
        <f t="shared" si="12"/>
        <v>Pharmacy_Claims_Line+Claim_Line_Type</v>
      </c>
      <c r="F334" s="39"/>
      <c r="G334" s="25"/>
      <c r="H334" s="8" t="s">
        <v>7</v>
      </c>
      <c r="I334" s="6" t="s">
        <v>737</v>
      </c>
      <c r="J334" s="6" t="s">
        <v>746</v>
      </c>
      <c r="K334" s="6" t="s">
        <v>255</v>
      </c>
      <c r="L334" s="6">
        <v>1</v>
      </c>
    </row>
    <row r="335" spans="1:12" ht="24.75" customHeight="1" x14ac:dyDescent="0.7">
      <c r="A335" s="40" t="s">
        <v>211</v>
      </c>
      <c r="B335" s="40" t="s">
        <v>4</v>
      </c>
      <c r="C335" s="50" t="s">
        <v>738</v>
      </c>
      <c r="D335" s="51">
        <v>335</v>
      </c>
      <c r="E335" s="16" t="str">
        <f t="shared" si="12"/>
        <v>Pharmacy_Claims_Line+Formulary_Ind</v>
      </c>
      <c r="F335" s="39"/>
      <c r="G335" s="25"/>
      <c r="H335" s="8" t="s">
        <v>7</v>
      </c>
      <c r="I335" s="6" t="s">
        <v>739</v>
      </c>
      <c r="J335" s="6" t="s">
        <v>750</v>
      </c>
      <c r="K335" s="6" t="s">
        <v>255</v>
      </c>
      <c r="L335" s="6">
        <v>1</v>
      </c>
    </row>
    <row r="336" spans="1:12" ht="24.75" customHeight="1" x14ac:dyDescent="0.7">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7">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7">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7">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7">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7">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7">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7">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7">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7">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7">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7">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7">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7">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7">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7">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7">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7">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7">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7">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7">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7">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7">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7">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7">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7">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7">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7">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7">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7">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7">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7">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7">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7">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7">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7">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7">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7">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7">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7">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7">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7">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7">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7">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7">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7">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7">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7">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7">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7">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7">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7">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7">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7">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7">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7">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7">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7">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7">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7">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7">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7">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7">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7">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7">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7">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7">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7">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7">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7">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7">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7">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7">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7">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7">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7">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7">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7">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7">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7">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7">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7">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7">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7">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7">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7">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7">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7">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7">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7">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7">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7">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7">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7">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7">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7">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7">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7">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7">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7">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7">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7">
      <c r="A440" s="40" t="s">
        <v>772</v>
      </c>
      <c r="B440" s="40" t="s">
        <v>11</v>
      </c>
      <c r="C440" s="50" t="s">
        <v>770</v>
      </c>
      <c r="D440" s="51">
        <v>440</v>
      </c>
      <c r="E440" s="16" t="str">
        <f t="shared" si="15"/>
        <v>Member_Street_Address_Crosswalk_Recent+Member_Id</v>
      </c>
      <c r="F440" s="39" t="str">
        <f>IF(AND($G$436="",$G$226=""),"","X")</f>
        <v/>
      </c>
      <c r="G440" s="25"/>
      <c r="H440" s="8" t="s">
        <v>114</v>
      </c>
      <c r="I440" s="6" t="s">
        <v>75</v>
      </c>
      <c r="J440" s="6" t="s">
        <v>551</v>
      </c>
      <c r="K440" s="6" t="s">
        <v>245</v>
      </c>
      <c r="L440" s="6">
        <v>19</v>
      </c>
    </row>
    <row r="441" spans="1:66" ht="24.75" customHeight="1" x14ac:dyDescent="0.7">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7">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7">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7">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7">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7">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7">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7">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7">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7">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7">
      <c r="A452" s="40" t="s">
        <v>600</v>
      </c>
      <c r="B452" s="40" t="s">
        <v>4</v>
      </c>
      <c r="C452" s="50"/>
      <c r="D452" s="51">
        <v>452</v>
      </c>
      <c r="E452" s="16" t="str">
        <f t="shared" si="15"/>
        <v>DIM_Ethnicities+</v>
      </c>
      <c r="F452" s="39" t="str">
        <f>IF(AND($G$231="",$G$232="",$G$251="",$G$252=""),"","X")</f>
        <v/>
      </c>
      <c r="G452" s="25"/>
      <c r="H452" s="8" t="s">
        <v>7</v>
      </c>
      <c r="I452" s="6"/>
      <c r="J452" s="6" t="s">
        <v>659</v>
      </c>
      <c r="K452" s="6"/>
      <c r="L452" s="6"/>
    </row>
    <row r="453" spans="1:66" ht="24.75" customHeight="1" x14ac:dyDescent="0.7">
      <c r="A453" s="40" t="s">
        <v>601</v>
      </c>
      <c r="B453" s="40" t="s">
        <v>4</v>
      </c>
      <c r="C453" s="50"/>
      <c r="D453" s="51">
        <v>453</v>
      </c>
      <c r="E453" s="16" t="str">
        <f t="shared" si="15"/>
        <v>DIM_HSR+</v>
      </c>
      <c r="F453" s="39" t="str">
        <f>IF(AND($G$182="",$G$229="",$G$249=""),"","X")</f>
        <v/>
      </c>
      <c r="G453" s="25"/>
      <c r="H453" s="8" t="s">
        <v>7</v>
      </c>
      <c r="I453" s="6"/>
      <c r="J453" s="6" t="s">
        <v>660</v>
      </c>
      <c r="K453" s="6"/>
      <c r="L453" s="6"/>
    </row>
    <row r="454" spans="1:66" ht="24.75" customHeight="1" x14ac:dyDescent="0.7">
      <c r="A454" s="40" t="s">
        <v>602</v>
      </c>
      <c r="B454" s="40" t="s">
        <v>4</v>
      </c>
      <c r="C454" s="50"/>
      <c r="D454" s="51">
        <v>454</v>
      </c>
      <c r="E454" s="16" t="str">
        <f t="shared" si="15"/>
        <v>DIM_Races+</v>
      </c>
      <c r="F454" s="39" t="str">
        <f>IF(AND(G239="",G240="", G258="",G259=""),"","X")</f>
        <v/>
      </c>
      <c r="G454" s="25"/>
      <c r="H454" s="8" t="s">
        <v>7</v>
      </c>
      <c r="I454" s="6"/>
      <c r="J454" s="6" t="s">
        <v>661</v>
      </c>
      <c r="K454" s="6"/>
      <c r="L454" s="6"/>
    </row>
    <row r="455" spans="1:66" ht="24.75" customHeight="1" x14ac:dyDescent="0.7">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7">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 x14ac:dyDescent="0.7">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4" x14ac:dyDescent="0.7">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 x14ac:dyDescent="0.7">
      <c r="A459" s="40" t="s">
        <v>606</v>
      </c>
      <c r="B459" s="40" t="s">
        <v>4</v>
      </c>
      <c r="C459" s="50"/>
      <c r="D459" s="51">
        <v>459</v>
      </c>
      <c r="E459" s="16" t="str">
        <f t="shared" si="15"/>
        <v>DIM_Urban_Rural_Frontier+</v>
      </c>
      <c r="F459" s="39" t="str">
        <f>IF(AND(G181=""),"","X")</f>
        <v/>
      </c>
      <c r="G459" s="25"/>
      <c r="H459" s="8" t="s">
        <v>7</v>
      </c>
      <c r="I459" s="6"/>
      <c r="J459" s="6" t="s">
        <v>666</v>
      </c>
      <c r="K459" s="6"/>
      <c r="L459" s="6"/>
    </row>
    <row r="460" spans="1:66" ht="22" customHeight="1" x14ac:dyDescent="0.7">
      <c r="A460" s="40" t="s">
        <v>781</v>
      </c>
      <c r="B460" s="40" t="s">
        <v>4</v>
      </c>
      <c r="C460" s="50"/>
      <c r="D460" s="51">
        <v>460</v>
      </c>
      <c r="E460" s="16" t="str">
        <f t="shared" si="15"/>
        <v>DIM_Dx_Type+</v>
      </c>
      <c r="F460" s="39" t="str">
        <f>IF(AND(G182=""),"","X")</f>
        <v/>
      </c>
      <c r="G460" s="25"/>
      <c r="H460" s="8" t="s">
        <v>7</v>
      </c>
      <c r="I460" s="6"/>
      <c r="J460" s="6" t="s">
        <v>783</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0" t="s">
        <v>780</v>
      </c>
      <c r="B1" s="59"/>
      <c r="C1" s="59"/>
      <c r="D1" s="59"/>
      <c r="E1" s="59"/>
      <c r="F1" s="59"/>
      <c r="G1" s="59"/>
      <c r="H1" s="59"/>
      <c r="I1" s="59"/>
      <c r="J1" s="59"/>
      <c r="K1" s="59"/>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70" zoomScaleNormal="70" workbookViewId="0">
      <selection activeCell="D26" sqref="D26"/>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1" t="s">
        <v>778</v>
      </c>
      <c r="B1" s="62"/>
      <c r="C1" s="62"/>
      <c r="D1" s="62"/>
    </row>
    <row r="2" spans="1:5" ht="55.5" x14ac:dyDescent="0.55000000000000004">
      <c r="A2" s="66" t="s">
        <v>557</v>
      </c>
      <c r="B2" s="42" t="s">
        <v>760</v>
      </c>
      <c r="C2" s="69" t="s">
        <v>785</v>
      </c>
      <c r="D2" s="70"/>
    </row>
    <row r="3" spans="1:5" ht="37" x14ac:dyDescent="0.55000000000000004">
      <c r="A3" s="67"/>
      <c r="B3" s="42" t="s">
        <v>755</v>
      </c>
      <c r="C3" s="69" t="s">
        <v>785</v>
      </c>
      <c r="D3" s="70"/>
      <c r="E3" s="32"/>
    </row>
    <row r="4" spans="1:5" ht="37" x14ac:dyDescent="0.55000000000000004">
      <c r="A4" s="67"/>
      <c r="B4" s="42" t="s">
        <v>756</v>
      </c>
      <c r="C4" s="69" t="s">
        <v>785</v>
      </c>
      <c r="D4" s="70"/>
      <c r="E4" s="32"/>
    </row>
    <row r="5" spans="1:5" ht="37" x14ac:dyDescent="0.55000000000000004">
      <c r="A5" s="67"/>
      <c r="B5" s="42" t="s">
        <v>757</v>
      </c>
      <c r="C5" s="69" t="s">
        <v>785</v>
      </c>
      <c r="D5" s="70"/>
      <c r="E5" s="32"/>
    </row>
    <row r="6" spans="1:5" ht="37" x14ac:dyDescent="0.55000000000000004">
      <c r="A6" s="67"/>
      <c r="B6" s="42" t="s">
        <v>758</v>
      </c>
      <c r="C6" s="69" t="s">
        <v>785</v>
      </c>
      <c r="D6" s="70"/>
      <c r="E6" s="32"/>
    </row>
    <row r="7" spans="1:5" ht="37.5" thickBot="1" x14ac:dyDescent="0.6">
      <c r="A7" s="68"/>
      <c r="B7" s="42" t="s">
        <v>759</v>
      </c>
      <c r="C7" s="71" t="s">
        <v>786</v>
      </c>
      <c r="D7" s="72"/>
    </row>
    <row r="8" spans="1:5" ht="24.5" thickBot="1" x14ac:dyDescent="0.75">
      <c r="A8" s="73" t="s">
        <v>621</v>
      </c>
      <c r="B8" s="75" t="s">
        <v>191</v>
      </c>
      <c r="C8" s="34" t="s">
        <v>622</v>
      </c>
      <c r="D8" s="34" t="s">
        <v>633</v>
      </c>
    </row>
    <row r="9" spans="1:5" ht="47" thickBot="1" x14ac:dyDescent="0.4">
      <c r="A9" s="74"/>
      <c r="B9" s="76"/>
      <c r="C9" s="46" t="s">
        <v>754</v>
      </c>
      <c r="D9" s="47" t="s">
        <v>632</v>
      </c>
    </row>
    <row r="10" spans="1:5" ht="24.5" thickBot="1" x14ac:dyDescent="0.75">
      <c r="A10" s="64" t="s">
        <v>519</v>
      </c>
      <c r="B10" s="65"/>
      <c r="C10" s="9" t="s">
        <v>623</v>
      </c>
      <c r="D10" s="9" t="s">
        <v>623</v>
      </c>
    </row>
    <row r="11" spans="1:5" ht="31" x14ac:dyDescent="0.35">
      <c r="A11" s="43" t="s">
        <v>199</v>
      </c>
      <c r="B11" s="44" t="s">
        <v>777</v>
      </c>
      <c r="C11" s="12"/>
      <c r="D11" s="12" t="s">
        <v>787</v>
      </c>
    </row>
    <row r="12" spans="1:5" ht="31" x14ac:dyDescent="0.35">
      <c r="A12" s="45" t="s">
        <v>520</v>
      </c>
      <c r="B12" s="44" t="s">
        <v>559</v>
      </c>
      <c r="C12" s="12"/>
      <c r="D12" s="12"/>
    </row>
    <row r="13" spans="1:5" ht="16" thickBot="1" x14ac:dyDescent="0.4">
      <c r="A13" s="45" t="s">
        <v>548</v>
      </c>
      <c r="B13" s="44" t="s">
        <v>558</v>
      </c>
      <c r="C13" s="12"/>
      <c r="D13" s="17"/>
    </row>
    <row r="14" spans="1:5" ht="24.5" thickBot="1" x14ac:dyDescent="0.75">
      <c r="A14" s="64" t="s">
        <v>624</v>
      </c>
      <c r="B14" s="65"/>
      <c r="C14" s="10" t="s">
        <v>634</v>
      </c>
      <c r="D14" s="10" t="s">
        <v>634</v>
      </c>
    </row>
    <row r="15" spans="1:5" ht="31" x14ac:dyDescent="0.35">
      <c r="A15" s="48" t="s">
        <v>203</v>
      </c>
      <c r="B15" s="49" t="s">
        <v>204</v>
      </c>
      <c r="C15" s="13"/>
      <c r="D15" s="13"/>
    </row>
    <row r="16" spans="1:5" ht="15.5" x14ac:dyDescent="0.35">
      <c r="A16" s="43" t="s">
        <v>517</v>
      </c>
      <c r="B16" s="44" t="s">
        <v>544</v>
      </c>
      <c r="C16" s="12"/>
      <c r="D16" s="12" t="s">
        <v>788</v>
      </c>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c r="D25" s="12" t="s">
        <v>789</v>
      </c>
    </row>
    <row r="26" spans="1:4" ht="31" x14ac:dyDescent="0.35">
      <c r="A26" s="43" t="s">
        <v>192</v>
      </c>
      <c r="B26" s="44" t="s">
        <v>193</v>
      </c>
      <c r="C26" s="12"/>
      <c r="D26" s="12"/>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63"/>
      <c r="B32" s="63"/>
      <c r="C32" s="63"/>
      <c r="D32" s="63"/>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f>'Element Specifications'!G338</f>
        <v>0</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t="str">
        <f>'Element Specifications'!G455</f>
        <v>X</v>
      </c>
    </row>
    <row r="92" spans="1:3" x14ac:dyDescent="0.35">
      <c r="A92" t="str">
        <f>'Element Specifications'!A456</f>
        <v>DIM_Coverage_Types</v>
      </c>
      <c r="B92">
        <f>'Element Specifications'!C456</f>
        <v>0</v>
      </c>
      <c r="C92" s="38" t="str">
        <f>'Element Specifications'!G456</f>
        <v>X</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f>'Element Specifications'!G452</f>
        <v>0</v>
      </c>
    </row>
    <row r="96" spans="1:3" x14ac:dyDescent="0.35">
      <c r="A96" t="str">
        <f>'Element Specifications'!A453</f>
        <v>DIM_HSR</v>
      </c>
      <c r="B96">
        <f>'Element Specifications'!C453</f>
        <v>0</v>
      </c>
      <c r="C96" s="38">
        <f>'Element Specifications'!G453</f>
        <v>0</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t="str">
        <f>'Element Specifications'!G457</f>
        <v>X</v>
      </c>
    </row>
    <row r="99" spans="1:3" x14ac:dyDescent="0.35">
      <c r="A99" t="str">
        <f>'Element Specifications'!A448</f>
        <v>DIM_Places_of_Service</v>
      </c>
      <c r="B99">
        <f>'Element Specifications'!C448</f>
        <v>0</v>
      </c>
      <c r="C99" s="38" t="str">
        <f>'Element Specifications'!G448</f>
        <v>X</v>
      </c>
    </row>
    <row r="100" spans="1:3" x14ac:dyDescent="0.35">
      <c r="A100" t="str">
        <f>'Element Specifications'!A454</f>
        <v>DIM_Races</v>
      </c>
      <c r="B100">
        <f>'Element Specifications'!C454</f>
        <v>0</v>
      </c>
      <c r="C100" s="38">
        <f>'Element Specifications'!G454</f>
        <v>0</v>
      </c>
    </row>
    <row r="101" spans="1:3" x14ac:dyDescent="0.35">
      <c r="A101" t="str">
        <f>'Element Specifications'!A458</f>
        <v>DIM_Relationship_Codes</v>
      </c>
      <c r="B101">
        <f>'Element Specifications'!C458</f>
        <v>0</v>
      </c>
      <c r="C101" s="38" t="str">
        <f>'Element Specifications'!G458</f>
        <v>X</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f>'Element Specifications'!G459</f>
        <v>0</v>
      </c>
    </row>
    <row r="105" spans="1:3" x14ac:dyDescent="0.35">
      <c r="A105" t="str">
        <f>'Element Specifications'!A218</f>
        <v>Member_Eligibility</v>
      </c>
      <c r="B105" t="str">
        <f>'Element Specifications'!C218</f>
        <v>Acturarial_Value</v>
      </c>
      <c r="C105" s="38" t="str">
        <f>'Element Specifications'!G218</f>
        <v>X</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t="str">
        <f>'Element Specifications'!G201</f>
        <v>X</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f>'Element Specifications'!G21</f>
        <v>0</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t="str">
        <f>'Element Specifications'!G41</f>
        <v>X</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t="str">
        <f>'Element Specifications'!G15</f>
        <v>X</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t="str">
        <f>'Element Specifications'!G34</f>
        <v>X</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t="str">
        <f>'Element Specifications'!G52</f>
        <v>X</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t="str">
        <f>'Element Specifications'!G53</f>
        <v>X</v>
      </c>
    </row>
    <row r="186" spans="1:3" x14ac:dyDescent="0.35">
      <c r="A186" t="str">
        <f>'Element Specifications'!A54</f>
        <v>Medical_Claims_Header</v>
      </c>
      <c r="B186" t="str">
        <f>'Element Specifications'!C54</f>
        <v>Dental_Flag</v>
      </c>
      <c r="C186" s="38" t="str">
        <f>'Element Specifications'!G54</f>
        <v>X</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t="str">
        <f>'Element Specifications'!G95</f>
        <v>X</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t="str">
        <f>'Element Specifications'!G98</f>
        <v>X</v>
      </c>
    </row>
    <row r="212" spans="1:3" x14ac:dyDescent="0.35">
      <c r="A212" t="str">
        <f>'Element Specifications'!A87</f>
        <v>Medical_Claims_Line</v>
      </c>
      <c r="B212" t="str">
        <f>'Element Specifications'!C87</f>
        <v>Charge_Amt</v>
      </c>
      <c r="C212" s="38" t="str">
        <f>'Element Specifications'!G87</f>
        <v>X</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t="str">
        <f>'Element Specifications'!G99</f>
        <v>X</v>
      </c>
    </row>
    <row r="224" spans="1:3" x14ac:dyDescent="0.35">
      <c r="A224" t="str">
        <f>'Element Specifications'!A100</f>
        <v>Medical_Claims_Line</v>
      </c>
      <c r="B224" t="str">
        <f>'Element Specifications'!C100</f>
        <v>Dental_Flag</v>
      </c>
      <c r="C224" s="38" t="str">
        <f>'Element Specifications'!G100</f>
        <v>X</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f>'Element Specifications'!G231</f>
        <v>0</v>
      </c>
    </row>
    <row r="234" spans="1:3" x14ac:dyDescent="0.35">
      <c r="A234" t="str">
        <f>'Element Specifications'!A232</f>
        <v>Member</v>
      </c>
      <c r="B234" t="str">
        <f>'Element Specifications'!C232</f>
        <v>Ethnicity_2_Cd</v>
      </c>
      <c r="C234" s="38">
        <f>'Element Specifications'!G232</f>
        <v>0</v>
      </c>
    </row>
    <row r="235" spans="1:3" x14ac:dyDescent="0.35">
      <c r="A235" t="str">
        <f>'Element Specifications'!A233</f>
        <v>Member</v>
      </c>
      <c r="B235" t="str">
        <f>'Element Specifications'!C233</f>
        <v>Hispanic_Ind</v>
      </c>
      <c r="C235" s="38">
        <f>'Element Specifications'!G233</f>
        <v>0</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f>'Element Specifications'!G220</f>
        <v>0</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t="str">
        <f>'Element Specifications'!G223</f>
        <v>X</v>
      </c>
    </row>
    <row r="241" spans="1:3" x14ac:dyDescent="0.35">
      <c r="A241" t="str">
        <f>'Element Specifications'!A234</f>
        <v>Member</v>
      </c>
      <c r="B241" t="str">
        <f>'Element Specifications'!C234</f>
        <v>Member_Gender_Cd</v>
      </c>
      <c r="C241" s="38">
        <f>'Element Specifications'!G234</f>
        <v>0</v>
      </c>
    </row>
    <row r="242" spans="1:3" x14ac:dyDescent="0.35">
      <c r="A242" t="str">
        <f>'Element Specifications'!A229</f>
        <v>Member</v>
      </c>
      <c r="B242" t="str">
        <f>'Element Specifications'!C229</f>
        <v>Member_HSR</v>
      </c>
      <c r="C242" s="38">
        <f>'Element Specifications'!G229</f>
        <v>0</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f>'Element Specifications'!G225</f>
        <v>0</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f>'Element Specifications'!G235</f>
        <v>0</v>
      </c>
    </row>
    <row r="247" spans="1:3" x14ac:dyDescent="0.35">
      <c r="A247" t="str">
        <f>'Element Specifications'!A227</f>
        <v>Member</v>
      </c>
      <c r="B247" t="str">
        <f>'Element Specifications'!C227</f>
        <v>Member_Zip_Cd</v>
      </c>
      <c r="C247" s="38">
        <f>'Element Specifications'!G227</f>
        <v>0</v>
      </c>
    </row>
    <row r="248" spans="1:3" x14ac:dyDescent="0.35">
      <c r="A248" t="str">
        <f>'Element Specifications'!A228</f>
        <v>Member</v>
      </c>
      <c r="B248" t="str">
        <f>'Element Specifications'!C228</f>
        <v>Member_Zip_Cd_3_Digit</v>
      </c>
      <c r="C248" s="38" t="str">
        <f>'Element Specifications'!G228</f>
        <v>X</v>
      </c>
    </row>
    <row r="249" spans="1:3" x14ac:dyDescent="0.35">
      <c r="A249" t="str">
        <f>'Element Specifications'!A236</f>
        <v>Member</v>
      </c>
      <c r="B249" t="str">
        <f>'Element Specifications'!C236</f>
        <v>Other_Ethnicity</v>
      </c>
      <c r="C249" s="38">
        <f>'Element Specifications'!G236</f>
        <v>0</v>
      </c>
    </row>
    <row r="250" spans="1:3" x14ac:dyDescent="0.35">
      <c r="A250" t="str">
        <f>'Element Specifications'!A237</f>
        <v>Member</v>
      </c>
      <c r="B250" t="str">
        <f>'Element Specifications'!C237</f>
        <v>Other_Race</v>
      </c>
      <c r="C250" s="38">
        <f>'Element Specifications'!G237</f>
        <v>0</v>
      </c>
    </row>
    <row r="251" spans="1:3" x14ac:dyDescent="0.35">
      <c r="A251" t="str">
        <f>'Element Specifications'!A238</f>
        <v>Member</v>
      </c>
      <c r="B251" t="str">
        <f>'Element Specifications'!C238</f>
        <v>Payer_Cd</v>
      </c>
      <c r="C251" s="38">
        <f>'Element Specifications'!G238</f>
        <v>0</v>
      </c>
    </row>
    <row r="252" spans="1:3" x14ac:dyDescent="0.35">
      <c r="A252" t="str">
        <f>'Element Specifications'!A239</f>
        <v>Member</v>
      </c>
      <c r="B252" t="str">
        <f>'Element Specifications'!C239</f>
        <v>Race_1_Cd</v>
      </c>
      <c r="C252" s="38">
        <f>'Element Specifications'!G239</f>
        <v>0</v>
      </c>
    </row>
    <row r="253" spans="1:3" x14ac:dyDescent="0.35">
      <c r="A253" t="str">
        <f>'Element Specifications'!A240</f>
        <v>Member</v>
      </c>
      <c r="B253" t="str">
        <f>'Element Specifications'!C240</f>
        <v>Race_2_Cd</v>
      </c>
      <c r="C253" s="38">
        <f>'Element Specifications'!G240</f>
        <v>0</v>
      </c>
    </row>
    <row r="254" spans="1:3" x14ac:dyDescent="0.35">
      <c r="A254" t="str">
        <f>'Element Specifications'!A251</f>
        <v>Member_Composite</v>
      </c>
      <c r="B254" t="str">
        <f>'Element Specifications'!C251</f>
        <v>Ethnicity_1_Cd</v>
      </c>
      <c r="C254" s="38">
        <f>'Element Specifications'!G251</f>
        <v>0</v>
      </c>
    </row>
    <row r="255" spans="1:3" x14ac:dyDescent="0.35">
      <c r="A255" t="str">
        <f>'Element Specifications'!A252</f>
        <v>Member_Composite</v>
      </c>
      <c r="B255" t="str">
        <f>'Element Specifications'!C252</f>
        <v>Ethnicity_2_Cd</v>
      </c>
      <c r="C255" s="38">
        <f>'Element Specifications'!G252</f>
        <v>0</v>
      </c>
    </row>
    <row r="256" spans="1:3" x14ac:dyDescent="0.35">
      <c r="A256" t="str">
        <f>'Element Specifications'!A253</f>
        <v>Member_Composite</v>
      </c>
      <c r="B256" t="str">
        <f>'Element Specifications'!C253</f>
        <v>Hispanic_Ind</v>
      </c>
      <c r="C256" s="38">
        <f>'Element Specifications'!G253</f>
        <v>0</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f>'Element Specifications'!G242</f>
        <v>0</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t="str">
        <f>'Element Specifications'!G245</f>
        <v>X</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f>'Element Specifications'!G249</f>
        <v>0</v>
      </c>
    </row>
    <row r="264" spans="1:3" x14ac:dyDescent="0.35">
      <c r="A264" t="str">
        <f>'Element Specifications'!A246</f>
        <v>Member_Composite</v>
      </c>
      <c r="B264" t="str">
        <f>'Element Specifications'!C246</f>
        <v>Member_State_Cd</v>
      </c>
      <c r="C264" s="38">
        <f>'Element Specifications'!G246</f>
        <v>0</v>
      </c>
    </row>
    <row r="265" spans="1:3" x14ac:dyDescent="0.35">
      <c r="A265" t="str">
        <f>'Element Specifications'!A255</f>
        <v>Member_Composite</v>
      </c>
      <c r="B265" t="str">
        <f>'Element Specifications'!C255</f>
        <v>Member_Subscriber_Rlp_Cd</v>
      </c>
      <c r="C265" s="38" t="str">
        <f>'Element Specifications'!G255</f>
        <v>X</v>
      </c>
    </row>
    <row r="266" spans="1:3" x14ac:dyDescent="0.35">
      <c r="A266" t="str">
        <f>'Element Specifications'!A247</f>
        <v>Member_Composite</v>
      </c>
      <c r="B266" t="str">
        <f>'Element Specifications'!C247</f>
        <v>Member_Zip_Cd</v>
      </c>
      <c r="C266" s="38">
        <f>'Element Specifications'!G247</f>
        <v>0</v>
      </c>
    </row>
    <row r="267" spans="1:3" x14ac:dyDescent="0.35">
      <c r="A267" t="str">
        <f>'Element Specifications'!A248</f>
        <v>Member_Composite</v>
      </c>
      <c r="B267" t="str">
        <f>'Element Specifications'!C248</f>
        <v>Member_Zip_Cd_3_Digit</v>
      </c>
      <c r="C267" s="38" t="str">
        <f>'Element Specifications'!G248</f>
        <v>X</v>
      </c>
    </row>
    <row r="268" spans="1:3" x14ac:dyDescent="0.35">
      <c r="A268" t="str">
        <f>'Element Specifications'!A256</f>
        <v>Member_Composite</v>
      </c>
      <c r="B268" t="str">
        <f>'Element Specifications'!C256</f>
        <v>Other_Ethnicity</v>
      </c>
      <c r="C268" s="38">
        <f>'Element Specifications'!G256</f>
        <v>0</v>
      </c>
    </row>
    <row r="269" spans="1:3" x14ac:dyDescent="0.35">
      <c r="A269" t="str">
        <f>'Element Specifications'!A257</f>
        <v>Member_Composite</v>
      </c>
      <c r="B269" t="str">
        <f>'Element Specifications'!C257</f>
        <v>Other_Race</v>
      </c>
      <c r="C269" s="38">
        <f>'Element Specifications'!G257</f>
        <v>0</v>
      </c>
    </row>
    <row r="270" spans="1:3" x14ac:dyDescent="0.35">
      <c r="A270" t="str">
        <f>'Element Specifications'!A258</f>
        <v>Member_Composite</v>
      </c>
      <c r="B270" t="str">
        <f>'Element Specifications'!C258</f>
        <v>Race_1_Cd</v>
      </c>
      <c r="C270" s="38">
        <f>'Element Specifications'!G258</f>
        <v>0</v>
      </c>
    </row>
    <row r="271" spans="1:3" x14ac:dyDescent="0.35">
      <c r="A271" t="str">
        <f>'Element Specifications'!A259</f>
        <v>Member_Composite</v>
      </c>
      <c r="B271" t="str">
        <f>'Element Specifications'!C259</f>
        <v>Race_2_Cd</v>
      </c>
      <c r="C271" s="38">
        <f>'Element Specifications'!G259</f>
        <v>0</v>
      </c>
    </row>
    <row r="272" spans="1:3" x14ac:dyDescent="0.35">
      <c r="A272" t="str">
        <f>'Element Specifications'!A210</f>
        <v>Member_Eligibility</v>
      </c>
      <c r="B272" t="str">
        <f>'Element Specifications'!C210</f>
        <v>ERISA_Ind</v>
      </c>
      <c r="C272" s="38" t="str">
        <f>'Element Specifications'!G210</f>
        <v>X</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t="str">
        <f>'Element Specifications'!G212</f>
        <v>X</v>
      </c>
    </row>
    <row r="275" spans="1:3" x14ac:dyDescent="0.35">
      <c r="A275" t="str">
        <f>'Element Specifications'!A213</f>
        <v>Member_Eligibility</v>
      </c>
      <c r="B275" t="str">
        <f>'Element Specifications'!C213</f>
        <v>Group_Size</v>
      </c>
      <c r="C275" s="38" t="str">
        <f>'Element Specifications'!G213</f>
        <v>X</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t="str">
        <f>'Element Specifications'!G217</f>
        <v>X</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f>'Element Specifications'!G279</f>
        <v>0</v>
      </c>
    </row>
    <row r="296" spans="1:3" x14ac:dyDescent="0.35">
      <c r="A296" t="str">
        <f>'Element Specifications'!A280</f>
        <v>Pharmacy_Claims_Header</v>
      </c>
      <c r="B296" t="str">
        <f>'Element Specifications'!C280</f>
        <v>Charge_Amt</v>
      </c>
      <c r="C296" s="38">
        <f>'Element Specifications'!G280</f>
        <v>0</v>
      </c>
    </row>
    <row r="297" spans="1:3" x14ac:dyDescent="0.35">
      <c r="A297" t="str">
        <f>'Element Specifications'!A263</f>
        <v>Pharmacy_Claims_Header</v>
      </c>
      <c r="B297" t="str">
        <f>'Element Specifications'!C263</f>
        <v>Claim_ID</v>
      </c>
      <c r="C297" s="38">
        <f>'Element Specifications'!G263</f>
        <v>0</v>
      </c>
    </row>
    <row r="298" spans="1:3" x14ac:dyDescent="0.35">
      <c r="A298" t="str">
        <f>'Element Specifications'!A290</f>
        <v>Pharmacy_Claims_Header</v>
      </c>
      <c r="B298" t="str">
        <f>'Element Specifications'!C290</f>
        <v>Claim_Status_Cd</v>
      </c>
      <c r="C298" s="38">
        <f>'Element Specifications'!G290</f>
        <v>0</v>
      </c>
    </row>
    <row r="299" spans="1:3" x14ac:dyDescent="0.35">
      <c r="A299" t="str">
        <f>'Element Specifications'!A291</f>
        <v>Pharmacy_Claims_Header</v>
      </c>
      <c r="B299" t="str">
        <f>'Element Specifications'!C291</f>
        <v>Claim_Type_Cd</v>
      </c>
      <c r="C299" s="38">
        <f>'Element Specifications'!G291</f>
        <v>0</v>
      </c>
    </row>
    <row r="300" spans="1:3" x14ac:dyDescent="0.35">
      <c r="A300" t="str">
        <f>'Element Specifications'!A292</f>
        <v>Pharmacy_Claims_Header</v>
      </c>
      <c r="B300" t="str">
        <f>'Element Specifications'!C292</f>
        <v>COB_Flag</v>
      </c>
      <c r="C300" s="38">
        <f>'Element Specifications'!G292</f>
        <v>0</v>
      </c>
    </row>
    <row r="301" spans="1:3" x14ac:dyDescent="0.35">
      <c r="A301" t="str">
        <f>'Element Specifications'!A281</f>
        <v>Pharmacy_Claims_Header</v>
      </c>
      <c r="B301" t="str">
        <f>'Element Specifications'!C281</f>
        <v>Coinsurance_Amt</v>
      </c>
      <c r="C301" s="38">
        <f>'Element Specifications'!G281</f>
        <v>0</v>
      </c>
    </row>
    <row r="302" spans="1:3" x14ac:dyDescent="0.35">
      <c r="A302" t="str">
        <f>'Element Specifications'!A282</f>
        <v>Pharmacy_Claims_Header</v>
      </c>
      <c r="B302" t="str">
        <f>'Element Specifications'!C282</f>
        <v>Copay_Amt</v>
      </c>
      <c r="C302" s="38">
        <f>'Element Specifications'!G282</f>
        <v>0</v>
      </c>
    </row>
    <row r="303" spans="1:3" x14ac:dyDescent="0.35">
      <c r="A303" t="str">
        <f>'Element Specifications'!A283</f>
        <v>Pharmacy_Claims_Header</v>
      </c>
      <c r="B303" t="str">
        <f>'Element Specifications'!C283</f>
        <v>Deductible_Amt</v>
      </c>
      <c r="C303" s="38">
        <f>'Element Specifications'!G283</f>
        <v>0</v>
      </c>
    </row>
    <row r="304" spans="1:3" x14ac:dyDescent="0.35">
      <c r="A304" t="str">
        <f>'Element Specifications'!A293</f>
        <v>Pharmacy_Claims_Header</v>
      </c>
      <c r="B304" t="str">
        <f>'Element Specifications'!C293</f>
        <v>Insurance_Product_Type_Cd</v>
      </c>
      <c r="C304" s="38">
        <f>'Element Specifications'!G293</f>
        <v>0</v>
      </c>
    </row>
    <row r="305" spans="1:3" x14ac:dyDescent="0.35">
      <c r="A305" t="str">
        <f>'Element Specifications'!A294</f>
        <v>Pharmacy_Claims_Header</v>
      </c>
      <c r="B305" t="str">
        <f>'Element Specifications'!C294</f>
        <v>Insurance_Product_Type_Desc</v>
      </c>
      <c r="C305" s="38">
        <f>'Element Specifications'!G294</f>
        <v>0</v>
      </c>
    </row>
    <row r="306" spans="1:3" x14ac:dyDescent="0.35">
      <c r="A306" t="str">
        <f>'Element Specifications'!A295</f>
        <v>Pharmacy_Claims_Header</v>
      </c>
      <c r="B306" t="str">
        <f>'Element Specifications'!C295</f>
        <v>Line_of_Business_Cd</v>
      </c>
      <c r="C306" s="38">
        <f>'Element Specifications'!G295</f>
        <v>0</v>
      </c>
    </row>
    <row r="307" spans="1:3" x14ac:dyDescent="0.35">
      <c r="A307" t="str">
        <f>'Element Specifications'!A296</f>
        <v>Pharmacy_Claims_Header</v>
      </c>
      <c r="B307" t="str">
        <f>'Element Specifications'!C296</f>
        <v>Member_Age_Days</v>
      </c>
      <c r="C307" s="38">
        <f>'Element Specifications'!G296</f>
        <v>0</v>
      </c>
    </row>
    <row r="308" spans="1:3" x14ac:dyDescent="0.35">
      <c r="A308" t="str">
        <f>'Element Specifications'!A297</f>
        <v>Pharmacy_Claims_Header</v>
      </c>
      <c r="B308" t="str">
        <f>'Element Specifications'!C297</f>
        <v>Member_Age_Years</v>
      </c>
      <c r="C308" s="38">
        <f>'Element Specifications'!G297</f>
        <v>0</v>
      </c>
    </row>
    <row r="309" spans="1:3" x14ac:dyDescent="0.35">
      <c r="A309" t="str">
        <f>'Element Specifications'!A298</f>
        <v>Pharmacy_Claims_Header</v>
      </c>
      <c r="B309" t="str">
        <f>'Element Specifications'!C298</f>
        <v>Member_Age_Years_YE</v>
      </c>
      <c r="C309" s="38">
        <f>'Element Specifications'!G298</f>
        <v>0</v>
      </c>
    </row>
    <row r="310" spans="1:3" x14ac:dyDescent="0.35">
      <c r="A310" t="str">
        <f>'Element Specifications'!A264</f>
        <v>Pharmacy_Claims_Header</v>
      </c>
      <c r="B310" t="str">
        <f>'Element Specifications'!C264</f>
        <v>Member_Composite_ID</v>
      </c>
      <c r="C310" s="38">
        <f>'Element Specifications'!G264</f>
        <v>0</v>
      </c>
    </row>
    <row r="311" spans="1:3" x14ac:dyDescent="0.35">
      <c r="A311" t="str">
        <f>'Element Specifications'!A299</f>
        <v>Pharmacy_Claims_Header</v>
      </c>
      <c r="B311" t="str">
        <f>'Element Specifications'!C299</f>
        <v>Member_Eligible_Flag</v>
      </c>
      <c r="C311" s="38">
        <f>'Element Specifications'!G299</f>
        <v>0</v>
      </c>
    </row>
    <row r="312" spans="1:3" x14ac:dyDescent="0.35">
      <c r="A312" t="str">
        <f>'Element Specifications'!A265</f>
        <v>Pharmacy_Claims_Header</v>
      </c>
      <c r="B312" t="str">
        <f>'Element Specifications'!C265</f>
        <v>Member_ID</v>
      </c>
      <c r="C312" s="38">
        <f>'Element Specifications'!G265</f>
        <v>0</v>
      </c>
    </row>
    <row r="313" spans="1:3" x14ac:dyDescent="0.35">
      <c r="A313" t="str">
        <f>'Element Specifications'!A284</f>
        <v>Pharmacy_Claims_Header</v>
      </c>
      <c r="B313" t="str">
        <f>'Element Specifications'!C284</f>
        <v>Member_Liability_Amt</v>
      </c>
      <c r="C313" s="38">
        <f>'Element Specifications'!G284</f>
        <v>0</v>
      </c>
    </row>
    <row r="314" spans="1:3" x14ac:dyDescent="0.35">
      <c r="A314" t="str">
        <f>'Element Specifications'!A275</f>
        <v>Pharmacy_Claims_Header</v>
      </c>
      <c r="B314" t="str">
        <f>'Element Specifications'!C275</f>
        <v>Paid_Dt</v>
      </c>
      <c r="C314" s="38">
        <f>'Element Specifications'!G275</f>
        <v>0</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f>'Element Specifications'!G300</f>
        <v>0</v>
      </c>
    </row>
    <row r="319" spans="1:3" x14ac:dyDescent="0.35">
      <c r="A319" t="str">
        <f>'Element Specifications'!A301</f>
        <v>Pharmacy_Claims_Header</v>
      </c>
      <c r="B319" t="str">
        <f>'Element Specifications'!C301</f>
        <v>Pharmacy_ID</v>
      </c>
      <c r="C319" s="38">
        <f>'Element Specifications'!G301</f>
        <v>0</v>
      </c>
    </row>
    <row r="320" spans="1:3" x14ac:dyDescent="0.35">
      <c r="A320" t="str">
        <f>'Element Specifications'!A285</f>
        <v>Pharmacy_Claims_Header</v>
      </c>
      <c r="B320" t="str">
        <f>'Element Specifications'!C285</f>
        <v>Plan_Paid_Amt</v>
      </c>
      <c r="C320" s="38">
        <f>'Element Specifications'!G285</f>
        <v>0</v>
      </c>
    </row>
    <row r="321" spans="1:3" x14ac:dyDescent="0.35">
      <c r="A321" t="str">
        <f>'Element Specifications'!A286</f>
        <v>Pharmacy_Claims_Header</v>
      </c>
      <c r="B321" t="str">
        <f>'Element Specifications'!C286</f>
        <v>Postage_Claim_Amt</v>
      </c>
      <c r="C321" s="38">
        <f>'Element Specifications'!G286</f>
        <v>0</v>
      </c>
    </row>
    <row r="322" spans="1:3" x14ac:dyDescent="0.35">
      <c r="A322" t="str">
        <f>'Element Specifications'!A267</f>
        <v>Pharmacy_Claims_Header</v>
      </c>
      <c r="B322" t="str">
        <f>'Element Specifications'!C267</f>
        <v>Rx_Fill_Date_First</v>
      </c>
      <c r="C322" s="38">
        <f>'Element Specifications'!G267</f>
        <v>0</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f>'Element Specifications'!G271</f>
        <v>0</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f>'Element Specifications'!G311</f>
        <v>0</v>
      </c>
    </row>
    <row r="331" spans="1:3" x14ac:dyDescent="0.35">
      <c r="A331" t="str">
        <f>'Element Specifications'!A303</f>
        <v>Pharmacy_Claims_Line</v>
      </c>
      <c r="B331" t="str">
        <f>'Element Specifications'!C303</f>
        <v>Claim_ID</v>
      </c>
      <c r="C331" s="38">
        <f>'Element Specifications'!G303</f>
        <v>0</v>
      </c>
    </row>
    <row r="332" spans="1:3" x14ac:dyDescent="0.35">
      <c r="A332" t="str">
        <f>'Element Specifications'!A330</f>
        <v>Pharmacy_Claims_Line</v>
      </c>
      <c r="B332" t="str">
        <f>'Element Specifications'!C330</f>
        <v>Claim_Status_Cd</v>
      </c>
      <c r="C332" s="38">
        <f>'Element Specifications'!G330</f>
        <v>0</v>
      </c>
    </row>
    <row r="333" spans="1:3" x14ac:dyDescent="0.35">
      <c r="A333" t="str">
        <f>'Element Specifications'!A312</f>
        <v>Pharmacy_Claims_Line</v>
      </c>
      <c r="B333" t="str">
        <f>'Element Specifications'!C312</f>
        <v>Coinsurance_Amt</v>
      </c>
      <c r="C333" s="38">
        <f>'Element Specifications'!G312</f>
        <v>0</v>
      </c>
    </row>
    <row r="334" spans="1:3" x14ac:dyDescent="0.35">
      <c r="A334" t="str">
        <f>'Element Specifications'!A325</f>
        <v>Pharmacy_Claims_Line</v>
      </c>
      <c r="B334" t="str">
        <f>'Element Specifications'!C325</f>
        <v>Compound_Drug_Ind</v>
      </c>
      <c r="C334" s="38">
        <f>'Element Specifications'!G325</f>
        <v>0</v>
      </c>
    </row>
    <row r="335" spans="1:3" x14ac:dyDescent="0.35">
      <c r="A335" t="str">
        <f>'Element Specifications'!A313</f>
        <v>Pharmacy_Claims_Line</v>
      </c>
      <c r="B335" t="str">
        <f>'Element Specifications'!C313</f>
        <v>Copay_Amt</v>
      </c>
      <c r="C335" s="38">
        <f>'Element Specifications'!G313</f>
        <v>0</v>
      </c>
    </row>
    <row r="336" spans="1:3" x14ac:dyDescent="0.35">
      <c r="A336" t="str">
        <f>'Element Specifications'!A326</f>
        <v>Pharmacy_Claims_Line</v>
      </c>
      <c r="B336" t="str">
        <f>'Element Specifications'!C326</f>
        <v>Days_Supply</v>
      </c>
      <c r="C336" s="38">
        <f>'Element Specifications'!G326</f>
        <v>0</v>
      </c>
    </row>
    <row r="337" spans="1:3" x14ac:dyDescent="0.35">
      <c r="A337" t="str">
        <f>'Element Specifications'!A314</f>
        <v>Pharmacy_Claims_Line</v>
      </c>
      <c r="B337" t="str">
        <f>'Element Specifications'!C314</f>
        <v>Deductible_Amt</v>
      </c>
      <c r="C337" s="38">
        <f>'Element Specifications'!G314</f>
        <v>0</v>
      </c>
    </row>
    <row r="338" spans="1:3" x14ac:dyDescent="0.35">
      <c r="A338" t="str">
        <f>'Element Specifications'!A327</f>
        <v>Pharmacy_Claims_Line</v>
      </c>
      <c r="B338" t="str">
        <f>'Element Specifications'!C327</f>
        <v>Dispensed_As_Written_Cd</v>
      </c>
      <c r="C338" s="38">
        <f>'Element Specifications'!G327</f>
        <v>0</v>
      </c>
    </row>
    <row r="339" spans="1:3" x14ac:dyDescent="0.35">
      <c r="A339" t="str">
        <f>'Element Specifications'!A315</f>
        <v>Pharmacy_Claims_Line</v>
      </c>
      <c r="B339" t="str">
        <f>'Element Specifications'!C315</f>
        <v>Dispensing_Fee_Amt</v>
      </c>
      <c r="C339" s="38">
        <f>'Element Specifications'!G315</f>
        <v>0</v>
      </c>
    </row>
    <row r="340" spans="1:3" x14ac:dyDescent="0.35">
      <c r="A340" t="str">
        <f>'Element Specifications'!A322</f>
        <v>Pharmacy_Claims_Line</v>
      </c>
      <c r="B340" t="str">
        <f>'Element Specifications'!C322</f>
        <v>Drug_Nm</v>
      </c>
      <c r="C340" s="38">
        <f>'Element Specifications'!G322</f>
        <v>0</v>
      </c>
    </row>
    <row r="341" spans="1:3" x14ac:dyDescent="0.35">
      <c r="A341" t="str">
        <f>'Element Specifications'!A307</f>
        <v>Pharmacy_Claims_Line</v>
      </c>
      <c r="B341" t="str">
        <f>'Element Specifications'!C307</f>
        <v>Fill_Dt</v>
      </c>
      <c r="C341" s="38">
        <f>'Element Specifications'!G307</f>
        <v>0</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f>'Element Specifications'!G328</f>
        <v>0</v>
      </c>
    </row>
    <row r="346" spans="1:3" x14ac:dyDescent="0.35">
      <c r="A346" t="str">
        <f>'Element Specifications'!A316</f>
        <v>Pharmacy_Claims_Line</v>
      </c>
      <c r="B346" t="str">
        <f>'Element Specifications'!C316</f>
        <v>Ingredient_Cost_Amt</v>
      </c>
      <c r="C346" s="38">
        <f>'Element Specifications'!G316</f>
        <v>0</v>
      </c>
    </row>
    <row r="347" spans="1:3" x14ac:dyDescent="0.35">
      <c r="A347" t="str">
        <f>'Element Specifications'!A329</f>
        <v>Pharmacy_Claims_Line</v>
      </c>
      <c r="B347" t="str">
        <f>'Element Specifications'!C329</f>
        <v>Line_No</v>
      </c>
      <c r="C347" s="38">
        <f>'Element Specifications'!G329</f>
        <v>0</v>
      </c>
    </row>
    <row r="348" spans="1:3" x14ac:dyDescent="0.35">
      <c r="A348" t="str">
        <f>'Element Specifications'!A304</f>
        <v>Pharmacy_Claims_Line</v>
      </c>
      <c r="B348" t="str">
        <f>'Element Specifications'!C304</f>
        <v>Member_Composite_ID</v>
      </c>
      <c r="C348" s="38">
        <f>'Element Specifications'!G304</f>
        <v>0</v>
      </c>
    </row>
    <row r="349" spans="1:3" x14ac:dyDescent="0.35">
      <c r="A349" t="str">
        <f>'Element Specifications'!A305</f>
        <v>Pharmacy_Claims_Line</v>
      </c>
      <c r="B349" t="str">
        <f>'Element Specifications'!C305</f>
        <v>Member_ID</v>
      </c>
      <c r="C349" s="38">
        <f>'Element Specifications'!G305</f>
        <v>0</v>
      </c>
    </row>
    <row r="350" spans="1:3" x14ac:dyDescent="0.35">
      <c r="A350" t="str">
        <f>'Element Specifications'!A317</f>
        <v>Pharmacy_Claims_Line</v>
      </c>
      <c r="B350" t="str">
        <f>'Element Specifications'!C317</f>
        <v>Member_Liability_Amt</v>
      </c>
      <c r="C350" s="38">
        <f>'Element Specifications'!G317</f>
        <v>0</v>
      </c>
    </row>
    <row r="351" spans="1:3" x14ac:dyDescent="0.35">
      <c r="A351" t="str">
        <f>'Element Specifications'!A323</f>
        <v>Pharmacy_Claims_Line</v>
      </c>
      <c r="B351" t="str">
        <f>'Element Specifications'!C323</f>
        <v>NDC_Cd</v>
      </c>
      <c r="C351" s="38">
        <f>'Element Specifications'!G323</f>
        <v>0</v>
      </c>
    </row>
    <row r="352" spans="1:3" x14ac:dyDescent="0.35">
      <c r="A352" t="str">
        <f>'Element Specifications'!A318</f>
        <v>Pharmacy_Claims_Line</v>
      </c>
      <c r="B352" t="str">
        <f>'Element Specifications'!C318</f>
        <v>Plan_Paid_Amt</v>
      </c>
      <c r="C352" s="38">
        <f>'Element Specifications'!G318</f>
        <v>0</v>
      </c>
    </row>
    <row r="353" spans="1:3" x14ac:dyDescent="0.35">
      <c r="A353" t="str">
        <f>'Element Specifications'!A331</f>
        <v>Pharmacy_Claims_Line</v>
      </c>
      <c r="B353" t="str">
        <f>'Element Specifications'!C331</f>
        <v>Quantity_Dispensed</v>
      </c>
      <c r="C353" s="38">
        <f>'Element Specifications'!G331</f>
        <v>0</v>
      </c>
    </row>
    <row r="354" spans="1:3" x14ac:dyDescent="0.35">
      <c r="A354" t="str">
        <f>'Element Specifications'!A332</f>
        <v>Pharmacy_Claims_Line</v>
      </c>
      <c r="B354" t="str">
        <f>'Element Specifications'!C332</f>
        <v>Refill_Ind</v>
      </c>
      <c r="C354" s="38">
        <f>'Element Specifications'!G332</f>
        <v>0</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t="str">
        <f>'Element Specifications'!G130</f>
        <v>X</v>
      </c>
    </row>
    <row r="357" spans="1:3" x14ac:dyDescent="0.35">
      <c r="A357" t="str">
        <f>'Element Specifications'!A131</f>
        <v>Provider_Composite</v>
      </c>
      <c r="B357" t="str">
        <f>'Element Specifications'!C131</f>
        <v>License_1</v>
      </c>
      <c r="C357" s="38" t="str">
        <f>'Element Specifications'!G131</f>
        <v>X</v>
      </c>
    </row>
    <row r="358" spans="1:3" x14ac:dyDescent="0.35">
      <c r="A358" t="str">
        <f>'Element Specifications'!A132</f>
        <v>Provider_Composite</v>
      </c>
      <c r="B358" t="str">
        <f>'Element Specifications'!C132</f>
        <v>License_2</v>
      </c>
      <c r="C358" s="38" t="str">
        <f>'Element Specifications'!G132</f>
        <v>X</v>
      </c>
    </row>
    <row r="359" spans="1:3" x14ac:dyDescent="0.35">
      <c r="A359" t="str">
        <f>'Element Specifications'!A133</f>
        <v>Provider_Composite</v>
      </c>
      <c r="B359" t="str">
        <f>'Element Specifications'!C133</f>
        <v>License_3</v>
      </c>
      <c r="C359" s="38" t="str">
        <f>'Element Specifications'!G133</f>
        <v>X</v>
      </c>
    </row>
    <row r="360" spans="1:3" x14ac:dyDescent="0.35">
      <c r="A360" t="str">
        <f>'Element Specifications'!A134</f>
        <v>Provider_Composite</v>
      </c>
      <c r="B360" t="str">
        <f>'Element Specifications'!C134</f>
        <v>License_4</v>
      </c>
      <c r="C360" s="38" t="str">
        <f>'Element Specifications'!G134</f>
        <v>X</v>
      </c>
    </row>
    <row r="361" spans="1:3" x14ac:dyDescent="0.35">
      <c r="A361" t="str">
        <f>'Element Specifications'!A135</f>
        <v>Provider_Composite</v>
      </c>
      <c r="B361" t="str">
        <f>'Element Specifications'!C135</f>
        <v>License_5</v>
      </c>
      <c r="C361" s="38" t="str">
        <f>'Element Specifications'!G135</f>
        <v>X</v>
      </c>
    </row>
    <row r="362" spans="1:3" x14ac:dyDescent="0.35">
      <c r="A362" t="str">
        <f>'Element Specifications'!A136</f>
        <v>Provider_Composite</v>
      </c>
      <c r="B362" t="str">
        <f>'Element Specifications'!C136</f>
        <v>License_State_1</v>
      </c>
      <c r="C362" s="38" t="str">
        <f>'Element Specifications'!G136</f>
        <v>X</v>
      </c>
    </row>
    <row r="363" spans="1:3" x14ac:dyDescent="0.35">
      <c r="A363" t="str">
        <f>'Element Specifications'!A137</f>
        <v>Provider_Composite</v>
      </c>
      <c r="B363" t="str">
        <f>'Element Specifications'!C137</f>
        <v>License_State_2</v>
      </c>
      <c r="C363" s="38" t="str">
        <f>'Element Specifications'!G137</f>
        <v>X</v>
      </c>
    </row>
    <row r="364" spans="1:3" x14ac:dyDescent="0.35">
      <c r="A364" t="str">
        <f>'Element Specifications'!A138</f>
        <v>Provider_Composite</v>
      </c>
      <c r="B364" t="str">
        <f>'Element Specifications'!C138</f>
        <v>License_State_3</v>
      </c>
      <c r="C364" s="38" t="str">
        <f>'Element Specifications'!G138</f>
        <v>X</v>
      </c>
    </row>
    <row r="365" spans="1:3" x14ac:dyDescent="0.35">
      <c r="A365" t="str">
        <f>'Element Specifications'!A139</f>
        <v>Provider_Composite</v>
      </c>
      <c r="B365" t="str">
        <f>'Element Specifications'!C139</f>
        <v>License_State_4</v>
      </c>
      <c r="C365" s="38" t="str">
        <f>'Element Specifications'!G139</f>
        <v>X</v>
      </c>
    </row>
    <row r="366" spans="1:3" x14ac:dyDescent="0.35">
      <c r="A366" t="str">
        <f>'Element Specifications'!A140</f>
        <v>Provider_Composite</v>
      </c>
      <c r="B366" t="str">
        <f>'Element Specifications'!C140</f>
        <v>License_State_5</v>
      </c>
      <c r="C366" s="38" t="str">
        <f>'Element Specifications'!G140</f>
        <v>X</v>
      </c>
    </row>
    <row r="367" spans="1:3" x14ac:dyDescent="0.35">
      <c r="A367" t="str">
        <f>'Element Specifications'!A141</f>
        <v>Provider_Composite</v>
      </c>
      <c r="B367" t="str">
        <f>'Element Specifications'!C141</f>
        <v>Medicaid_Facility_Number</v>
      </c>
      <c r="C367" s="38" t="str">
        <f>'Element Specifications'!G141</f>
        <v>X</v>
      </c>
    </row>
    <row r="368" spans="1:3" x14ac:dyDescent="0.35">
      <c r="A368" t="str">
        <f>'Element Specifications'!A142</f>
        <v>Provider_Composite</v>
      </c>
      <c r="B368" t="str">
        <f>'Element Specifications'!C142</f>
        <v>Medicare_Provider_Id</v>
      </c>
      <c r="C368" s="38" t="str">
        <f>'Element Specifications'!G142</f>
        <v>X</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t="str">
        <f>'Element Specifications'!G144</f>
        <v>X</v>
      </c>
    </row>
    <row r="371" spans="1:3" x14ac:dyDescent="0.35">
      <c r="A371" t="str">
        <f>'Element Specifications'!A145</f>
        <v>Provider_Composite</v>
      </c>
      <c r="B371" t="str">
        <f>'Element Specifications'!C145</f>
        <v>Organization_Nm_Clean</v>
      </c>
      <c r="C371" s="38" t="str">
        <f>'Element Specifications'!G145</f>
        <v>X</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t="str">
        <f>'Element Specifications'!G173</f>
        <v>X</v>
      </c>
    </row>
    <row r="400" spans="1:3" x14ac:dyDescent="0.35">
      <c r="A400" t="str">
        <f>'Element Specifications'!A174</f>
        <v>Provider_Composite_Address</v>
      </c>
      <c r="B400" t="str">
        <f>'Element Specifications'!C174</f>
        <v>Address_Type_Cd</v>
      </c>
      <c r="C400" s="38" t="str">
        <f>'Element Specifications'!G174</f>
        <v>X</v>
      </c>
    </row>
    <row r="401" spans="1:3" x14ac:dyDescent="0.35">
      <c r="A401" t="str">
        <f>'Element Specifications'!A175</f>
        <v>Provider_Composite_Address</v>
      </c>
      <c r="B401" t="str">
        <f>'Element Specifications'!C175</f>
        <v>City</v>
      </c>
      <c r="C401" s="38" t="str">
        <f>'Element Specifications'!G175</f>
        <v>X</v>
      </c>
    </row>
    <row r="402" spans="1:3" x14ac:dyDescent="0.35">
      <c r="A402" t="str">
        <f>'Element Specifications'!A182</f>
        <v>Provider_Composite_Address</v>
      </c>
      <c r="B402" t="str">
        <f>'Element Specifications'!C182</f>
        <v>HSR</v>
      </c>
      <c r="C402" s="38">
        <f>'Element Specifications'!G182</f>
        <v>0</v>
      </c>
    </row>
    <row r="403" spans="1:3" x14ac:dyDescent="0.35">
      <c r="A403" t="str">
        <f>'Element Specifications'!A176</f>
        <v>Provider_Composite_Address</v>
      </c>
      <c r="B403" t="str">
        <f>'Element Specifications'!C176</f>
        <v>Latitude</v>
      </c>
      <c r="C403" s="38" t="str">
        <f>'Element Specifications'!G176</f>
        <v>X</v>
      </c>
    </row>
    <row r="404" spans="1:3" x14ac:dyDescent="0.35">
      <c r="A404" t="str">
        <f>'Element Specifications'!A177</f>
        <v>Provider_Composite_Address</v>
      </c>
      <c r="B404" t="str">
        <f>'Element Specifications'!C177</f>
        <v>Longitude</v>
      </c>
      <c r="C404" s="38" t="str">
        <f>'Element Specifications'!G177</f>
        <v>X</v>
      </c>
    </row>
    <row r="405" spans="1:3" x14ac:dyDescent="0.35">
      <c r="A405" t="str">
        <f>'Element Specifications'!A172</f>
        <v>Provider_Composite_Address</v>
      </c>
      <c r="B405" t="str">
        <f>'Element Specifications'!C172</f>
        <v>Provider_Composite_Address_ID</v>
      </c>
      <c r="C405" s="38" t="str">
        <f>'Element Specifications'!G172</f>
        <v>X</v>
      </c>
    </row>
    <row r="406" spans="1:3" x14ac:dyDescent="0.35">
      <c r="A406" t="str">
        <f>'Element Specifications'!A178</f>
        <v>Provider_Composite_Address</v>
      </c>
      <c r="B406" t="str">
        <f>'Element Specifications'!C178</f>
        <v>State</v>
      </c>
      <c r="C406" s="38" t="str">
        <f>'Element Specifications'!G178</f>
        <v>X</v>
      </c>
    </row>
    <row r="407" spans="1:3" x14ac:dyDescent="0.35">
      <c r="A407" t="str">
        <f>'Element Specifications'!A181</f>
        <v>Provider_Composite_Address</v>
      </c>
      <c r="B407" t="str">
        <f>'Element Specifications'!C181</f>
        <v>URF_Designation</v>
      </c>
      <c r="C407" s="38">
        <f>'Element Specifications'!G181</f>
        <v>0</v>
      </c>
    </row>
    <row r="408" spans="1:3" x14ac:dyDescent="0.35">
      <c r="A408" t="str">
        <f>'Element Specifications'!A179</f>
        <v>Provider_Composite_Address</v>
      </c>
      <c r="B408" t="str">
        <f>'Element Specifications'!C179</f>
        <v>Zip_Cd</v>
      </c>
      <c r="C408" s="38" t="str">
        <f>'Element Specifications'!G179</f>
        <v>X</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t="str">
        <f>'Element Specifications'!G183</f>
        <v>X</v>
      </c>
    </row>
    <row r="411" spans="1:3" x14ac:dyDescent="0.35">
      <c r="A411" t="str">
        <f>'Element Specifications'!A184</f>
        <v>Provider_Composite_to_Provider_Composite_Address_Crosswalk</v>
      </c>
      <c r="B411" t="str">
        <f>'Element Specifications'!C184</f>
        <v>Provider_Composite_ID</v>
      </c>
      <c r="C411" s="38" t="str">
        <f>'Element Specifications'!G184</f>
        <v>X</v>
      </c>
    </row>
    <row r="412" spans="1:3" x14ac:dyDescent="0.35">
      <c r="A412" t="str">
        <f>'Value Add Groupers'!B3</f>
        <v>Diagnosis_Related_Groups_DRG</v>
      </c>
      <c r="B412" t="str">
        <f>'Value Add Groupers'!D3</f>
        <v>Claim_ID</v>
      </c>
      <c r="C412" s="38">
        <f>'Value Add Groupers'!G3</f>
        <v>0</v>
      </c>
    </row>
    <row r="413" spans="1:3" x14ac:dyDescent="0.35">
      <c r="A413" t="str">
        <f>'Value Add Groupers'!B4</f>
        <v>Diagnosis_Related_Groups_DRG</v>
      </c>
      <c r="B413" t="str">
        <f>'Value Add Groupers'!D4</f>
        <v>MS_MDC_Cd</v>
      </c>
      <c r="C413" s="38">
        <f>'Value Add Groupers'!G4</f>
        <v>0</v>
      </c>
    </row>
    <row r="414" spans="1:3" x14ac:dyDescent="0.35">
      <c r="A414" t="str">
        <f>'Value Add Groupers'!B5</f>
        <v>Diagnosis_Related_Groups_DRG</v>
      </c>
      <c r="B414" t="str">
        <f>'Value Add Groupers'!D5</f>
        <v>MSDRG_Cd</v>
      </c>
      <c r="C414" s="38">
        <f>'Value Add Groupers'!G5</f>
        <v>0</v>
      </c>
    </row>
    <row r="415" spans="1:3" x14ac:dyDescent="0.35">
      <c r="A415" t="str">
        <f>'Value Add Groupers'!B7</f>
        <v>Diagnosis_Related_Groups_DRG</v>
      </c>
      <c r="B415" t="str">
        <f>'Value Add Groupers'!D7</f>
        <v>Service_Cd</v>
      </c>
      <c r="C415" s="38">
        <f>'Value Add Groupers'!G7</f>
        <v>0</v>
      </c>
    </row>
    <row r="416" spans="1:3" x14ac:dyDescent="0.35">
      <c r="A416" t="str">
        <f>'Value Add Groupers'!B8</f>
        <v>Diagnosis_Related_Groups_DRG</v>
      </c>
      <c r="B416" t="str">
        <f>'Value Add Groupers'!D8</f>
        <v>APRDRG_Version</v>
      </c>
      <c r="C416" s="38">
        <f>'Value Add Groupers'!G8</f>
        <v>0</v>
      </c>
    </row>
    <row r="417" spans="1:3" x14ac:dyDescent="0.35">
      <c r="A417" t="str">
        <f>'Value Add Groupers'!B9</f>
        <v>Diagnosis_Related_Groups_DRG</v>
      </c>
      <c r="B417" t="str">
        <f>'Value Add Groupers'!D9</f>
        <v>APRDRG_CD</v>
      </c>
      <c r="C417" s="38">
        <f>'Value Add Groupers'!G9</f>
        <v>0</v>
      </c>
    </row>
    <row r="418" spans="1:3" x14ac:dyDescent="0.35">
      <c r="A418" t="str">
        <f>'Value Add Groupers'!B10</f>
        <v>Diagnosis_Related_Groups_DRG</v>
      </c>
      <c r="B418" t="str">
        <f>'Value Add Groupers'!D10</f>
        <v>APR_MDC_CD</v>
      </c>
      <c r="C418" s="38">
        <f>'Value Add Groupers'!G10</f>
        <v>0</v>
      </c>
    </row>
    <row r="419" spans="1:3" x14ac:dyDescent="0.35">
      <c r="A419" t="str">
        <f>'Value Add Groupers'!B11</f>
        <v>Diagnosis_Related_Groups_DRG</v>
      </c>
      <c r="B419" t="str">
        <f>'Value Add Groupers'!D11</f>
        <v>APR_Medical_Surgical_Drg_Flag</v>
      </c>
      <c r="C419" s="38">
        <f>'Value Add Groupers'!G11</f>
        <v>0</v>
      </c>
    </row>
    <row r="420" spans="1:3" x14ac:dyDescent="0.35">
      <c r="A420" t="str">
        <f>'Value Add Groupers'!B12</f>
        <v>Diagnosis_Related_Groups_DRG</v>
      </c>
      <c r="B420" t="str">
        <f>'Value Add Groupers'!D12</f>
        <v>APR_Severity</v>
      </c>
      <c r="C420" s="38">
        <f>'Value Add Groupers'!G12</f>
        <v>0</v>
      </c>
    </row>
    <row r="421" spans="1:3" x14ac:dyDescent="0.3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Martha Meyer</cp:lastModifiedBy>
  <dcterms:created xsi:type="dcterms:W3CDTF">2017-02-07T14:16:28Z</dcterms:created>
  <dcterms:modified xsi:type="dcterms:W3CDTF">2023-06-16T16:11:54Z</dcterms:modified>
</cp:coreProperties>
</file>