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CIVDCDEN-01\FolderRedirections\MThaxton\My Documents\Opportunities\FY 2024\24.04 Presentation and Quality of Care following the Colorado Option\"/>
    </mc:Choice>
  </mc:AlternateContent>
  <xr:revisionPtr revIDLastSave="0" documentId="13_ncr:1_{37B06635-3018-462C-A4D3-D9FAED1A6FF7}" xr6:coauthVersionLast="47" xr6:coauthVersionMax="47" xr10:uidLastSave="{00000000-0000-0000-0000-000000000000}"/>
  <bookViews>
    <workbookView xWindow="-57720" yWindow="-120" windowWidth="29040" windowHeight="15840"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<sst xmlns="http://schemas.openxmlformats.org/spreadsheetml/2006/main" count="3488" uniqueCount="788">
  <si>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</si>
  <si>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</si>
  <si>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</si>
  <si>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</si>
  <si>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</si>
  <si>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</si>
  <si>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</si>
  <si>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</si>
  <si>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</si>
  <si>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</si>
  <si>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</si>
  <si>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</si>
  <si>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</si>
  <si>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</si>
  <si>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</si>
  <si>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</si>
  <si>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</si>
  <si>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</si>
  <si>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</si>
  <si>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</si>
  <si>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</si>
  <si>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</si>
  <si>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</si>
  <si>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</si>
  <si>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</si>
  <si>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</si>
  <si>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</si>
  <si>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</si>
  <si>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</si>
  <si>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</si>
  <si>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</si>
  <si>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</si>
  <si>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</si>
  <si>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</si>
  <si>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</si>
  <si>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</si>
  <si>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</si>
  <si>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</si>
  <si>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</si>
  <si>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</si>
  <si>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</si>
  <si>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</si>
  <si>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</si>
  <si>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</si>
  <si>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</si>
  <si>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</si>
  <si>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</si>
  <si>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</si>
  <si>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</si>
  <si>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</si>
  <si>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</si>
  <si>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</si>
  <si>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</si>
  <si>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</si>
  <si>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</si>
  <si>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</si>
  <si>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</si>
  <si>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</si>
  <si>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</si>
  <si>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</si>
  <si>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</si>
  <si>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</si>
  <si>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</si>
  <si>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</si>
  <si>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</si>
  <si>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</si>
  <si>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</si>
  <si>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</si>
  <si>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</si>
  <si>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</si>
  <si>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</si>
  <si>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</si>
  <si>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</si>
  <si>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</si>
  <si>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</si>
  <si>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</si>
  <si>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</si>
  <si>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</si>
  <si>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</si>
  <si>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</si>
  <si>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</si>
  <si>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</si>
  <si>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</si>
  <si>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</si>
  <si>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</si>
  <si>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</si>
  <si>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</si>
  <si>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</si>
  <si>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</si>
  <si>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</si>
  <si>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</si>
  <si>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</si>
  <si>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</si>
  <si>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</si>
  <si>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</si>
  <si>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</si>
  <si>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</si>
  <si>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</si>
  <si>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</si>
  <si>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</si>
  <si>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</si>
  <si>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</si>
  <si>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</si>
  <si>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</si>
  <si>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</si>
  <si>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</si>
  <si>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</si>
  <si>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</si>
  <si>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</si>
  <si>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</si>
  <si>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</si>
  <si>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</si>
  <si>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</si>
  <si>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</si>
  <si>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</si>
  <si>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</si>
  <si>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</si>
  <si>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</si>
  <si>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</si>
  <si>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</si>
  <si>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</si>
  <si>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</si>
  <si>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</si>
  <si>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</si>
  <si>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</si>
  <si>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</si>
  <si>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</si>
  <si>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</si>
  <si>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</si>
  <si>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</si>
  <si>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</si>
  <si>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</si>
  <si>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</si>
  <si>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</si>
  <si>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</si>
  <si>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</si>
  <si>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</si>
  <si>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</si>
  <si>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</si>
  <si>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</si>
  <si>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</si>
  <si>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</si>
  <si>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</si>
  <si>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</si>
  <si>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</si>
  <si>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</si>
  <si>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</si>
  <si>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</si>
  <si>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</si>
  <si>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</si>
  <si>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</si>
  <si>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</si>
  <si>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</si>
  <si>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</si>
  <si>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</si>
  <si>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</si>
  <si>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</si>
  <si>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</si>
  <si>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</si>
  <si>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</si>
  <si>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</si>
  <si>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</si>
  <si>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</si>
  <si>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</si>
  <si>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</si>
  <si>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</si>
  <si>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</si>
  <si>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</si>
  <si>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</si>
  <si>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</si>
  <si>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</si>
  <si>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</si>
  <si>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</si>
  <si>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</si>
  <si>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</si>
  <si>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</si>
  <si>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</si>
  <si>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</si>
  <si>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</si>
  <si>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</si>
  <si>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</si>
  <si>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</si>
  <si>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</si>
  <si>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</si>
  <si>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</si>
  <si>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</si>
  <si>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</si>
  <si>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</si>
  <si>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</si>
  <si>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</si>
  <si>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</si>
  <si>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</si>
  <si>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</si>
  <si>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</si>
  <si>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</si>
  <si>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</si>
  <si>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</si>
  <si>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</si>
  <si>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</si>
  <si>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</si>
  <si>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</si>
  <si>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</si>
  <si>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</si>
  <si>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</si>
  <si>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</si>
  <si>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</si>
  <si>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</si>
  <si>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</si>
  <si>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</si>
  <si>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</si>
  <si>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</si>
  <si>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</si>
  <si>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</si>
  <si>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</si>
  <si>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</si>
  <si>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</si>
  <si>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</si>
  <si>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</si>
  <si>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</si>
  <si>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</si>
  <si>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</si>
  <si>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</si>
  <si>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</si>
  <si>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</si>
  <si>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</si>
  <si>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</si>
  <si>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</si>
  <si>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</si>
  <si>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</si>
  <si>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</si>
  <si>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</si>
  <si>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</si>
  <si>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</si>
  <si>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</si>
  <si>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</si>
  <si>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</si>
  <si>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</si>
  <si>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</si>
  <si>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</si>
  <si>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</si>
  <si>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</si>
  <si>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</si>
  <si>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</si>
  <si>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</si>
  <si>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</si>
  <si>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</si>
  <si>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</si>
  <si>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</si>
  <si>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</si>
  <si>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</si>
  <si>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</si>
  <si>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</si>
  <si>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</si>
  <si>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</si>
  <si>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</si>
  <si>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</si>
  <si>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</si>
  <si>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</si>
  <si>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</si>
  <si>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</si>
  <si>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</si>
  <si>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</si>
  <si>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</si>
  <si>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</si>
  <si>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</si>
  <si>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</si>
  <si>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</si>
  <si>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</si>
  <si>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</si>
  <si>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</si>
  <si>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</si>
  <si>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</si>
  <si>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</si>
  <si>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</si>
  <si>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</si>
  <si>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</si>
  <si>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</si>
  <si>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</si>
  <si>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</si>
  <si>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</si>
  <si>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</si>
  <si>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</si>
  <si>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</si>
  <si>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</si>
  <si>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</si>
  <si>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</si>
  <si>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</si>
  <si>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</si>
  <si>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</si>
  <si>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</si>
  <si>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</si>
  <si>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</si>
  <si>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</si>
  <si>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</si>
  <si>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</si>
  <si>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</si>
  <si>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</si>
  <si>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</si>
  <si>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</si>
  <si>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</si>
  <si>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</si>
  <si>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</si>
  <si>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</si>
  <si>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</si>
  <si>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</si>
  <si>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</si>
  <si>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</si>
  <si>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</si>
  <si>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</si>
  <si>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</si>
  <si>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</si>
  <si>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</si>
  <si>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</si>
  <si>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</si>
  <si>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</si>
  <si>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</si>
  <si>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</si>
  <si>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</si>
  <si>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</si>
  <si>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</si>
  <si>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</si>
  <si>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</si>
  <si>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</si>
  <si>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</si>
  <si>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</si>
  <si>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</si>
  <si>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</si>
  <si>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</si>
  <si>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</si>
  <si>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</si>
  <si>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</si>
  <si>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</si>
  <si>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</si>
  <si>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</si>
  <si>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</si>
  <si>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</si>
  <si>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</si>
  <si>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</si>
  <si>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</si>
  <si>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</si>
  <si>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</si>
  <si>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</si>
  <si>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</si>
  <si>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</si>
  <si>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</si>
  <si>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</si>
  <si>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</si>
  <si>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</si>
  <si>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</si>
  <si>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</si>
  <si>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</si>
  <si>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</si>
  <si>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</si>
  <si>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</si>
  <si>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</si>
  <si>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</si>
  <si>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</si>
  <si>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</si>
  <si>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</si>
  <si>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</si>
  <si>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</si>
  <si>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</si>
  <si>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</si>
  <si>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</si>
  <si>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</si>
  <si>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</si>
  <si>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</si>
  <si>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</si>
  <si>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</si>
  <si>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</si>
  <si>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</si>
  <si>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</si>
  <si>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</si>
  <si>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</si>
  <si>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</si>
  <si>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</si>
  <si>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</si>
  <si>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</si>
  <si>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</si>
  <si>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</si>
  <si>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</si>
  <si>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</si>
  <si>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</si>
  <si>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</si>
  <si>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</si>
  <si>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</si>
  <si>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</si>
  <si>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</si>
  <si>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</si>
  <si>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</si>
  <si>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</si>
  <si>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</si>
  <si>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</si>
  <si>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</si>
  <si>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</si>
  <si>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</si>
  <si>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</si>
  <si>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</si>
  <si>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</si>
  <si>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</si>
  <si>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</si>
  <si>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</si>
  <si>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</si>
  <si>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</si>
  <si>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</si>
  <si>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</si>
  <si>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</si>
  <si>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</si>
  <si>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</si>
  <si>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</si>
  <si>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</si>
  <si>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</si>
  <si>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</si>
  <si>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</si>
  <si>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</si>
  <si>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</si>
  <si>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</si>
  <si>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</si>
  <si>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</si>
  <si>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</si>
  <si>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</si>
  <si>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</si>
  <si>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</si>
  <si>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</si>
  <si>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</si>
  <si>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</si>
  <si>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</si>
  <si>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</si>
  <si>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</si>
  <si>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</si>
  <si>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</si>
  <si>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</si>
  <si>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</si>
  <si>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</si>
  <si>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</si>
  <si>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</si>
  <si>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</si>
  <si>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</si>
  <si>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</si>
  <si>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</si>
  <si>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</si>
  <si>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</si>
  <si>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</si>
  <si>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</si>
  <si>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</si>
  <si>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</si>
  <si>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</si>
  <si>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</si>
  <si>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</si>
  <si>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</si>
  <si>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</si>
  <si>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</si>
  <si>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</si>
  <si>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</si>
  <si>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</si>
  <si>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</si>
  <si>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</si>
  <si>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</si>
  <si>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</si>
  <si>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</si>
  <si>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</si>
  <si>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</si>
  <si>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</si>
  <si>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</si>
  <si>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</si>
  <si>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</si>
  <si>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</si>
  <si>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</si>
  <si>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</si>
  <si>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</si>
  <si>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</si>
  <si>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</si>
  <si>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</si>
  <si>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</si>
  <si>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</si>
  <si>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</si>
  <si>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</si>
  <si>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</si>
  <si>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</si>
  <si>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</si>
  <si>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</si>
  <si>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</si>
  <si>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</si>
  <si>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</si>
  <si>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</si>
  <si>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</si>
  <si>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</si>
  <si>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</si>
  <si>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</si>
  <si>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</si>
  <si>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</si>
  <si>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</si>
  <si>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</si>
  <si>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</si>
  <si>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</si>
  <si>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</si>
  <si>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</si>
  <si>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</si>
  <si>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</si>
  <si>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</si>
  <si>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</si>
  <si>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</si>
  <si>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</si>
  <si>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</si>
  <si>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</si>
  <si>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</si>
  <si>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</si>
  <si>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</si>
  <si>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</si>
  <si>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</si>
  <si>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</si>
  <si>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</si>
  <si>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</si>
  <si>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</si>
  <si>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</si>
  <si>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</si>
  <si>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</si>
  <si>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</si>
  <si>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</si>
  <si>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</si>
  <si>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</si>
  <si>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</si>
  <si>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</si>
  <si>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</si>
  <si>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</si>
  <si>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</si>
  <si>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</si>
  <si>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</si>
  <si>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</si>
  <si>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</si>
  <si>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</si>
  <si>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</si>
  <si>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</si>
  <si>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</si>
  <si>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</si>
  <si>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</si>
  <si>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</si>
  <si>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</si>
  <si>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</si>
  <si>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</si>
  <si>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</si>
  <si>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</si>
  <si>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</si>
  <si>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</si>
  <si>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</si>
  <si>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</si>
  <si>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</si>
  <si>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</si>
  <si>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</si>
  <si>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</si>
  <si>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</si>
  <si>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</si>
  <si>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</si>
  <si>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</si>
  <si>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</si>
  <si>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</si>
  <si>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</si>
  <si>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</si>
  <si>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</si>
  <si>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</si>
  <si>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</si>
  <si>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</si>
  <si>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</si>
  <si>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</si>
  <si>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</si>
  <si>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</si>
  <si>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</si>
  <si>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</si>
  <si>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</si>
  <si>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</si>
  <si>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</si>
  <si>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</si>
  <si>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</si>
  <si>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</si>
  <si>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</si>
  <si>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</si>
  <si>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</si>
  <si>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</si>
  <si>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</si>
  <si>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</si>
  <si>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</si>
  <si>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</si>
  <si>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</si>
  <si>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</si>
  <si>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</si>
  <si>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</si>
  <si>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</si>
  <si>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</si>
  <si>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</si>
  <si>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</si>
  <si>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</si>
  <si>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</si>
  <si>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</si>
  <si>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</si>
  <si>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</si>
  <si>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</si>
  <si>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</si>
  <si>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</si>
  <si>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</si>
  <si>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</si>
  <si>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</si>
  <si>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</si>
  <si>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</si>
  <si>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</si>
  <si>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</si>
  <si>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</si>
  <si>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</si>
  <si>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</si>
  <si>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</si>
  <si>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</si>
  <si>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</si>
  <si>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</si>
  <si>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</si>
  <si>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</si>
  <si>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</si>
  <si>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</si>
  <si>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</si>
  <si>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</si>
  <si>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</si>
  <si>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</si>
  <si>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</si>
  <si>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</si>
  <si>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</si>
  <si>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</si>
  <si>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</si>
  <si>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</si>
  <si>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</si>
  <si>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</si>
  <si>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</si>
  <si>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</si>
  <si>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</si>
  <si>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</si>
  <si>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</si>
  <si>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</si>
  <si>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</si>
  <si>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</si>
  <si>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</si>
  <si>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</si>
  <si>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</si>
  <si>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</si>
  <si>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</si>
  <si>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</si>
  <si>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</si>
  <si>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</si>
  <si>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</si>
  <si>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</si>
  <si>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</si>
  <si>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</si>
  <si>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</si>
  <si>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</si>
  <si>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</si>
  <si>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</si>
  <si>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</si>
  <si>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</si>
  <si>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</si>
  <si>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</si>
  <si>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</si>
  <si>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</si>
  <si>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</si>
  <si>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</si>
  <si>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</si>
  <si>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</si>
  <si>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</si>
  <si>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</si>
  <si>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</si>
  <si>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</si>
  <si>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</si>
  <si>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</si>
  <si>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</si>
  <si>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</si>
  <si>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</si>
  <si>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</si>
  <si>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</si>
  <si>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</si>
  <si>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</si>
  <si>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</si>
  <si>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</si>
  <si>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</si>
  <si>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</si>
  <si>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</si>
  <si>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</si>
  <si>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</si>
  <si>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</si>
  <si>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</si>
  <si>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</si>
  <si>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</si>
  <si>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</si>
  <si>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</si>
  <si>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</si>
  <si>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</si>
  <si>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</si>
  <si>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</si>
  <si>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</si>
  <si>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</si>
  <si>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</si>
  <si>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</si>
  <si>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</si>
  <si>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</si>
  <si>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</si>
  <si>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</si>
  <si>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</si>
  <si>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</si>
  <si>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</si>
  <si>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</si>
  <si>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</si>
  <si>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</si>
  <si>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</si>
  <si>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</si>
  <si>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</si>
  <si>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</si>
  <si>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</si>
  <si>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</si>
  <si>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</si>
  <si>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</si>
  <si>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</si>
  <si>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</si>
  <si>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</si>
  <si>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</si>
  <si>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</si>
  <si>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</si>
  <si>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</si>
  <si>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</si>
  <si>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</si>
  <si>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</si>
  <si>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</si>
  <si>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</si>
  <si>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</si>
  <si>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</si>
  <si>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</si>
  <si>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</si>
  <si>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</si>
  <si>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</si>
  <si>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</si>
  <si>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</si>
  <si>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</si>
  <si>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</si>
  <si>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</si>
  <si>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</si>
  <si>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</si>
  <si>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</si>
  <si>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</si>
  <si>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</si>
  <si>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</si>
  <si>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</si>
  <si>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</si>
  <si>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</si>
  <si>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</si>
  <si>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</si>
  <si>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</si>
  <si>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</si>
  <si>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</si>
  <si>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</si>
  <si>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</si>
  <si>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</si>
  <si>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</si>
  <si>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</si>
  <si>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</si>
  <si>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</si>
  <si>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</si>
  <si>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</si>
  <si>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</si>
  <si>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</si>
  <si>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</si>
  <si>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</si>
  <si>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</si>
  <si>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</si>
  <si>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</si>
  <si>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</si>
  <si>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</si>
  <si>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</si>
  <si>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</si>
  <si>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</si>
  <si>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</si>
  <si>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</si>
  <si>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</si>
  <si>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</si>
  <si>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</si>
  <si>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</si>
  <si>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</si>
  <si>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</si>
  <si>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</si>
  <si>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</si>
  <si>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</si>
  <si>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</si>
  <si>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</si>
  <si>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01/01/2021 - 12/31/2023</t>
  </si>
  <si>
    <t>1,2,3</t>
  </si>
  <si>
    <t>commercial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</si>
</sst>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70" zoomScaleNormal="70" workbookViewId="0">
      <pane ySplit="2" topLeftCell="A24" activePane="bottomLeft" state="frozen"/>
      <selection sqref="A1:E1"/>
      <selection pane="bottomLeft" activeCell="G161" sqref="G161"/>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101.453125" customWidth="1"/>
    <col min="11" max="11" width="17.453125" customWidth="1"/>
    <col min="12" max="12" width="16.7265625" customWidth="1"/>
    <col min="13" max="66" width="8.7265625" style="29"/>
    <col min="67" max="16384" width="8.7265625" style="1"/>
  </cols>
  <sheetData>
    <row r="1" spans="1:12" ht="70" thickBot="1" x14ac:dyDescent="1.95">
      <c r="A1" s="59" t="s">
        <v>776</v>
      </c>
      <c r="B1" s="59"/>
      <c r="C1" s="59"/>
      <c r="D1" s="59"/>
      <c r="E1" s="59"/>
      <c r="F1" s="59"/>
      <c r="G1" s="59"/>
      <c r="H1" s="59"/>
      <c r="I1" s="59"/>
      <c r="J1" s="59"/>
      <c r="K1" s="59"/>
      <c r="L1" s="59"/>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43"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22" t="s">
        <v>550</v>
      </c>
      <c r="K5" s="6" t="s">
        <v>245</v>
      </c>
      <c r="L5" s="6">
        <v>19</v>
      </c>
    </row>
    <row r="6" spans="1:12" ht="54.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22"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50" customHeight="1" x14ac:dyDescent="0.7">
      <c r="A34" s="40" t="s">
        <v>206</v>
      </c>
      <c r="B34" s="40" t="s">
        <v>34</v>
      </c>
      <c r="C34" s="50" t="s">
        <v>41</v>
      </c>
      <c r="D34" s="51">
        <v>34</v>
      </c>
      <c r="E34" s="16" t="str">
        <f t="shared" si="0"/>
        <v>Medical_Claims_Header+Charge_Amt</v>
      </c>
      <c r="F34" s="39"/>
      <c r="G34" s="25" t="s">
        <v>784</v>
      </c>
      <c r="H34" s="8" t="s">
        <v>7</v>
      </c>
      <c r="I34" s="6" t="s">
        <v>42</v>
      </c>
      <c r="J34" s="22"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54" customHeight="1" x14ac:dyDescent="0.7">
      <c r="A42" s="40" t="s">
        <v>206</v>
      </c>
      <c r="B42" s="40" t="s">
        <v>34</v>
      </c>
      <c r="C42" s="50" t="s">
        <v>684</v>
      </c>
      <c r="D42" s="51">
        <v>42</v>
      </c>
      <c r="E42" s="16" t="str">
        <f t="shared" si="1"/>
        <v>Medical_Claims_Header+COB_TPL_Amount</v>
      </c>
      <c r="F42" s="39"/>
      <c r="G42" s="25" t="s">
        <v>784</v>
      </c>
      <c r="H42" s="8" t="s">
        <v>564</v>
      </c>
      <c r="I42" s="6" t="s">
        <v>685</v>
      </c>
      <c r="J42" s="22" t="s">
        <v>686</v>
      </c>
      <c r="K42" s="6" t="s">
        <v>246</v>
      </c>
      <c r="L42" s="6">
        <v>18</v>
      </c>
    </row>
    <row r="43" spans="1:66" ht="49" customHeight="1" x14ac:dyDescent="0.7">
      <c r="A43" s="40" t="s">
        <v>206</v>
      </c>
      <c r="B43" s="40" t="s">
        <v>4</v>
      </c>
      <c r="C43" s="50" t="s">
        <v>26</v>
      </c>
      <c r="D43" s="51">
        <v>43</v>
      </c>
      <c r="E43" s="16" t="str">
        <f t="shared" si="1"/>
        <v>Medical_Claims_Header+Admit_Source_Cd</v>
      </c>
      <c r="F43" s="39"/>
      <c r="G43" s="25" t="s">
        <v>784</v>
      </c>
      <c r="H43" s="8" t="s">
        <v>7</v>
      </c>
      <c r="I43" s="6" t="s">
        <v>27</v>
      </c>
      <c r="J43" s="22"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49.5" customHeight="1" x14ac:dyDescent="0.7">
      <c r="A45" s="40" t="s">
        <v>206</v>
      </c>
      <c r="B45" s="40" t="s">
        <v>4</v>
      </c>
      <c r="C45" s="50" t="s">
        <v>31</v>
      </c>
      <c r="D45" s="51">
        <v>45</v>
      </c>
      <c r="E45" s="16" t="str">
        <f t="shared" si="1"/>
        <v>Medical_Claims_Header+Admit_Type_Cd</v>
      </c>
      <c r="F45" s="39"/>
      <c r="G45" s="25" t="s">
        <v>784</v>
      </c>
      <c r="H45" s="8" t="s">
        <v>7</v>
      </c>
      <c r="I45" s="6" t="s">
        <v>32</v>
      </c>
      <c r="J45" s="22"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75" customHeight="1" x14ac:dyDescent="0.7">
      <c r="A47" s="40" t="s">
        <v>206</v>
      </c>
      <c r="B47" s="40" t="s">
        <v>4</v>
      </c>
      <c r="C47" s="50" t="s">
        <v>36</v>
      </c>
      <c r="D47" s="51">
        <v>47</v>
      </c>
      <c r="E47" s="16" t="str">
        <f t="shared" si="1"/>
        <v>Medical_Claims_Header+Bill_Type_Cd</v>
      </c>
      <c r="F47" s="39"/>
      <c r="G47" s="25" t="s">
        <v>784</v>
      </c>
      <c r="H47" s="8" t="s">
        <v>7</v>
      </c>
      <c r="I47" s="6" t="s">
        <v>37</v>
      </c>
      <c r="J47" s="22"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46.5" customHeight="1" x14ac:dyDescent="0.7">
      <c r="A49" s="40" t="s">
        <v>206</v>
      </c>
      <c r="B49" s="40" t="s">
        <v>4</v>
      </c>
      <c r="C49" s="50" t="s">
        <v>40</v>
      </c>
      <c r="D49" s="51">
        <v>49</v>
      </c>
      <c r="E49" s="16" t="str">
        <f t="shared" si="1"/>
        <v>Medical_Claims_Header+Capitation_Flag</v>
      </c>
      <c r="F49" s="39"/>
      <c r="G49" s="25" t="s">
        <v>784</v>
      </c>
      <c r="H49" s="8" t="s">
        <v>7</v>
      </c>
      <c r="I49" s="6" t="s">
        <v>6</v>
      </c>
      <c r="J49" s="22"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117" customHeight="1" x14ac:dyDescent="0.7">
      <c r="A55" s="40" t="s">
        <v>206</v>
      </c>
      <c r="B55" s="40" t="s">
        <v>4</v>
      </c>
      <c r="C55" s="6" t="s">
        <v>608</v>
      </c>
      <c r="D55" s="51">
        <v>55</v>
      </c>
      <c r="E55" s="16" t="str">
        <f t="shared" si="1"/>
        <v>Medical_Claims_Header+Discharge_Status_Cd</v>
      </c>
      <c r="F55" s="39"/>
      <c r="G55" s="25" t="s">
        <v>784</v>
      </c>
      <c r="H55" s="8" t="s">
        <v>7</v>
      </c>
      <c r="I55" s="6" t="s">
        <v>55</v>
      </c>
      <c r="J55" s="22" t="s">
        <v>400</v>
      </c>
      <c r="K55" s="6" t="s">
        <v>255</v>
      </c>
      <c r="L55" s="6">
        <v>2</v>
      </c>
    </row>
    <row r="56" spans="1:66" ht="24.75" customHeight="1" x14ac:dyDescent="0.7">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t="s">
        <v>784</v>
      </c>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54.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22" t="s">
        <v>550</v>
      </c>
      <c r="K70" s="6" t="s">
        <v>245</v>
      </c>
      <c r="L70" s="6">
        <v>19</v>
      </c>
    </row>
    <row r="71" spans="1:66" ht="49"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22"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5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51" customHeight="1" x14ac:dyDescent="0.7">
      <c r="A74" s="40" t="s">
        <v>207</v>
      </c>
      <c r="B74" s="40" t="s">
        <v>545</v>
      </c>
      <c r="C74" s="50" t="s">
        <v>89</v>
      </c>
      <c r="D74" s="51">
        <v>74</v>
      </c>
      <c r="E74" s="16" t="str">
        <f t="shared" si="2"/>
        <v>Medical_Claims_Line+CPT4_Mod1_Cd</v>
      </c>
      <c r="F74" s="39"/>
      <c r="G74" s="25" t="s">
        <v>784</v>
      </c>
      <c r="H74" s="8" t="s">
        <v>7</v>
      </c>
      <c r="I74" s="6" t="s">
        <v>90</v>
      </c>
      <c r="J74" s="22"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48" customHeight="1" x14ac:dyDescent="0.7">
      <c r="A75" s="40" t="s">
        <v>207</v>
      </c>
      <c r="B75" s="40" t="s">
        <v>545</v>
      </c>
      <c r="C75" s="50" t="s">
        <v>91</v>
      </c>
      <c r="D75" s="51">
        <v>75</v>
      </c>
      <c r="E75" s="16" t="str">
        <f t="shared" si="2"/>
        <v>Medical_Claims_Line+CPT4_Mod2_Cd</v>
      </c>
      <c r="F75" s="39"/>
      <c r="G75" s="25" t="s">
        <v>784</v>
      </c>
      <c r="H75" s="8" t="s">
        <v>7</v>
      </c>
      <c r="I75" s="6" t="s">
        <v>92</v>
      </c>
      <c r="J75" s="22" t="s">
        <v>271</v>
      </c>
      <c r="K75" s="6" t="s">
        <v>255</v>
      </c>
      <c r="L75" s="6">
        <v>2</v>
      </c>
    </row>
    <row r="76" spans="1:66" s="27" customFormat="1" ht="49" customHeight="1" x14ac:dyDescent="0.7">
      <c r="A76" s="40" t="s">
        <v>207</v>
      </c>
      <c r="B76" s="40" t="s">
        <v>545</v>
      </c>
      <c r="C76" s="50" t="s">
        <v>291</v>
      </c>
      <c r="D76" s="51">
        <v>76</v>
      </c>
      <c r="E76" s="16" t="str">
        <f t="shared" si="2"/>
        <v>Medical_Claims_Line+CPT4_Mod3_Cd</v>
      </c>
      <c r="F76" s="39"/>
      <c r="G76" s="25" t="s">
        <v>784</v>
      </c>
      <c r="H76" s="8" t="s">
        <v>7</v>
      </c>
      <c r="I76" s="6" t="s">
        <v>682</v>
      </c>
      <c r="J76" s="22"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51" customHeight="1" x14ac:dyDescent="0.7">
      <c r="A77" s="40" t="s">
        <v>207</v>
      </c>
      <c r="B77" s="40" t="s">
        <v>545</v>
      </c>
      <c r="C77" s="50" t="s">
        <v>292</v>
      </c>
      <c r="D77" s="51">
        <v>77</v>
      </c>
      <c r="E77" s="16" t="str">
        <f t="shared" si="2"/>
        <v>Medical_Claims_Line+CPT4_Mod4_Cd</v>
      </c>
      <c r="F77" s="39"/>
      <c r="G77" s="25" t="s">
        <v>784</v>
      </c>
      <c r="H77" s="8" t="s">
        <v>7</v>
      </c>
      <c r="I77" s="6" t="s">
        <v>683</v>
      </c>
      <c r="J77" s="22"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49.5" customHeight="1" x14ac:dyDescent="0.7">
      <c r="A87" s="40" t="s">
        <v>207</v>
      </c>
      <c r="B87" s="40" t="s">
        <v>34</v>
      </c>
      <c r="C87" s="50" t="s">
        <v>41</v>
      </c>
      <c r="D87" s="51">
        <v>87</v>
      </c>
      <c r="E87" s="16" t="str">
        <f t="shared" si="2"/>
        <v>Medical_Claims_Line+Charge_Amt</v>
      </c>
      <c r="F87" s="39"/>
      <c r="G87" s="25" t="s">
        <v>784</v>
      </c>
      <c r="H87" s="8" t="s">
        <v>7</v>
      </c>
      <c r="I87" s="6" t="s">
        <v>42</v>
      </c>
      <c r="J87" s="22"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46.5" customHeight="1" x14ac:dyDescent="0.7">
      <c r="A91" s="40" t="s">
        <v>207</v>
      </c>
      <c r="B91" s="40" t="s">
        <v>34</v>
      </c>
      <c r="C91" s="50" t="s">
        <v>51</v>
      </c>
      <c r="D91" s="51">
        <v>91</v>
      </c>
      <c r="E91" s="16" t="str">
        <f t="shared" si="2"/>
        <v>Medical_Claims_Line+Deductible_Amt</v>
      </c>
      <c r="F91" s="39"/>
      <c r="G91" s="25" t="s">
        <v>784</v>
      </c>
      <c r="H91" s="8" t="s">
        <v>564</v>
      </c>
      <c r="I91" s="6" t="s">
        <v>52</v>
      </c>
      <c r="J91" s="22"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49.5" customHeight="1" x14ac:dyDescent="0.7">
      <c r="A96" s="40" t="s">
        <v>207</v>
      </c>
      <c r="B96" s="40" t="s">
        <v>34</v>
      </c>
      <c r="C96" s="50" t="s">
        <v>684</v>
      </c>
      <c r="D96" s="51">
        <v>96</v>
      </c>
      <c r="E96" s="16" t="str">
        <f t="shared" si="2"/>
        <v>Medical_Claims_Line+COB_TPL_Amount</v>
      </c>
      <c r="F96" s="39"/>
      <c r="G96" s="25" t="s">
        <v>784</v>
      </c>
      <c r="H96" s="8" t="s">
        <v>564</v>
      </c>
      <c r="I96" s="6" t="s">
        <v>685</v>
      </c>
      <c r="J96" s="22"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50" customHeight="1" x14ac:dyDescent="0.7">
      <c r="A98" s="40" t="s">
        <v>207</v>
      </c>
      <c r="B98" s="40" t="s">
        <v>4</v>
      </c>
      <c r="C98" s="50" t="s">
        <v>40</v>
      </c>
      <c r="D98" s="51">
        <v>98</v>
      </c>
      <c r="E98" s="16" t="str">
        <f t="shared" si="2"/>
        <v>Medical_Claims_Line+Capitation_Flag</v>
      </c>
      <c r="F98" s="39"/>
      <c r="G98" s="25" t="s">
        <v>784</v>
      </c>
      <c r="H98" s="8" t="s">
        <v>7</v>
      </c>
      <c r="I98" s="6" t="s">
        <v>6</v>
      </c>
      <c r="J98" s="22"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48"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22"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51" customHeight="1" x14ac:dyDescent="0.7">
      <c r="A104" s="40" t="s">
        <v>207</v>
      </c>
      <c r="B104" s="40" t="s">
        <v>4</v>
      </c>
      <c r="C104" s="50" t="s">
        <v>98</v>
      </c>
      <c r="D104" s="51">
        <v>104</v>
      </c>
      <c r="E104" s="16" t="str">
        <f t="shared" si="3"/>
        <v>Medical_Claims_Line+Place_of_Service_Cd</v>
      </c>
      <c r="F104" s="39"/>
      <c r="G104" s="25" t="s">
        <v>784</v>
      </c>
      <c r="H104" s="8" t="s">
        <v>7</v>
      </c>
      <c r="I104" s="6" t="s">
        <v>99</v>
      </c>
      <c r="J104" s="22" t="s">
        <v>268</v>
      </c>
      <c r="K104" s="6" t="s">
        <v>255</v>
      </c>
      <c r="L104" s="6">
        <v>2</v>
      </c>
    </row>
    <row r="105" spans="1:66" s="27" customFormat="1" ht="49" customHeight="1" x14ac:dyDescent="0.7">
      <c r="A105" s="40" t="s">
        <v>207</v>
      </c>
      <c r="B105" s="40" t="s">
        <v>4</v>
      </c>
      <c r="C105" s="50" t="s">
        <v>102</v>
      </c>
      <c r="D105" s="51">
        <v>105</v>
      </c>
      <c r="E105" s="16" t="str">
        <f>A105&amp;"+"&amp;C105</f>
        <v>Medical_Claims_Line+Service_Qty</v>
      </c>
      <c r="F105" s="39"/>
      <c r="G105" s="25" t="s">
        <v>784</v>
      </c>
      <c r="H105" s="8" t="s">
        <v>7</v>
      </c>
      <c r="I105" s="6" t="s">
        <v>103</v>
      </c>
      <c r="J105" s="22"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50" customHeight="1" x14ac:dyDescent="0.7">
      <c r="A106" s="40" t="s">
        <v>207</v>
      </c>
      <c r="B106" s="40" t="s">
        <v>4</v>
      </c>
      <c r="C106" s="50" t="s">
        <v>692</v>
      </c>
      <c r="D106" s="51">
        <v>106</v>
      </c>
      <c r="E106" s="16" t="str">
        <f>A106&amp;"+"&amp;C106</f>
        <v>Medical_Claims_Line+Unit_Of_Measure</v>
      </c>
      <c r="F106" s="39" t="str">
        <f>IF(G105="","","X")</f>
        <v>X</v>
      </c>
      <c r="G106" s="25" t="s">
        <v>784</v>
      </c>
      <c r="H106" s="8" t="s">
        <v>7</v>
      </c>
      <c r="I106" s="6" t="s">
        <v>696</v>
      </c>
      <c r="J106" s="22"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60.5" customHeight="1" x14ac:dyDescent="0.7">
      <c r="A108" s="40" t="s">
        <v>207</v>
      </c>
      <c r="B108" s="40" t="s">
        <v>4</v>
      </c>
      <c r="C108" s="50" t="s">
        <v>690</v>
      </c>
      <c r="D108" s="51">
        <v>108</v>
      </c>
      <c r="E108" s="16" t="str">
        <f t="shared" si="3"/>
        <v>Medical_Claims_Line+Denied_Claim_Ind</v>
      </c>
      <c r="F108" s="39"/>
      <c r="G108" s="25" t="s">
        <v>784</v>
      </c>
      <c r="H108" s="8" t="s">
        <v>7</v>
      </c>
      <c r="I108" s="6" t="s">
        <v>694</v>
      </c>
      <c r="J108" s="22" t="s">
        <v>699</v>
      </c>
      <c r="K108" s="6" t="s">
        <v>255</v>
      </c>
      <c r="L108" s="6">
        <v>1</v>
      </c>
    </row>
    <row r="109" spans="1:66" ht="117.5" customHeight="1" x14ac:dyDescent="0.7">
      <c r="A109" s="40" t="s">
        <v>207</v>
      </c>
      <c r="B109" s="40" t="s">
        <v>4</v>
      </c>
      <c r="C109" s="50" t="s">
        <v>691</v>
      </c>
      <c r="D109" s="51">
        <v>109</v>
      </c>
      <c r="E109" s="16" t="str">
        <f t="shared" si="3"/>
        <v>Medical_Claims_Line+Claim_Line_Type</v>
      </c>
      <c r="F109" s="39"/>
      <c r="G109" s="25" t="s">
        <v>784</v>
      </c>
      <c r="H109" s="8" t="s">
        <v>7</v>
      </c>
      <c r="I109" s="6" t="s">
        <v>695</v>
      </c>
      <c r="J109" s="22" t="s">
        <v>746</v>
      </c>
      <c r="K109" s="6" t="s">
        <v>255</v>
      </c>
      <c r="L109" s="6">
        <v>1</v>
      </c>
    </row>
    <row r="110" spans="1:66" ht="142"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22"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t="s">
        <v>784</v>
      </c>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t="s">
        <v>784</v>
      </c>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t="s">
        <v>784</v>
      </c>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t="s">
        <v>784</v>
      </c>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t="s">
        <v>784</v>
      </c>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X</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X</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X</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X</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X</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57.5" customHeight="1" x14ac:dyDescent="0.7">
      <c r="A155" s="40" t="s">
        <v>302</v>
      </c>
      <c r="B155" s="40" t="s">
        <v>4</v>
      </c>
      <c r="C155" s="50" t="s">
        <v>327</v>
      </c>
      <c r="D155" s="51">
        <v>155</v>
      </c>
      <c r="E155" s="16" t="str">
        <f t="shared" si="5"/>
        <v>Provider_Composite+Phone_Number</v>
      </c>
      <c r="F155" s="39"/>
      <c r="G155" s="25"/>
      <c r="H155" s="8" t="s">
        <v>5</v>
      </c>
      <c r="I155" s="6" t="s">
        <v>6</v>
      </c>
      <c r="J155" s="22"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43" customHeight="1" x14ac:dyDescent="0.7">
      <c r="A167" s="40" t="s">
        <v>302</v>
      </c>
      <c r="B167" s="40" t="s">
        <v>4</v>
      </c>
      <c r="C167" s="50" t="s">
        <v>335</v>
      </c>
      <c r="D167" s="51">
        <v>167</v>
      </c>
      <c r="E167" s="16" t="str">
        <f t="shared" si="5"/>
        <v>Provider_Composite+Taxonomy_Cd_1</v>
      </c>
      <c r="F167" s="39"/>
      <c r="G167" s="25" t="s">
        <v>784</v>
      </c>
      <c r="H167" s="8" t="s">
        <v>7</v>
      </c>
      <c r="I167" s="6" t="s">
        <v>6</v>
      </c>
      <c r="J167" s="22" t="s">
        <v>702</v>
      </c>
      <c r="K167" s="6" t="s">
        <v>244</v>
      </c>
      <c r="L167" s="6">
        <v>12</v>
      </c>
    </row>
    <row r="168" spans="1:12" ht="51" customHeight="1" x14ac:dyDescent="0.7">
      <c r="A168" s="40" t="s">
        <v>302</v>
      </c>
      <c r="B168" s="40" t="s">
        <v>4</v>
      </c>
      <c r="C168" s="50" t="s">
        <v>336</v>
      </c>
      <c r="D168" s="51">
        <v>168</v>
      </c>
      <c r="E168" s="16" t="str">
        <f t="shared" si="5"/>
        <v>Provider_Composite+Taxonomy_Cd_2</v>
      </c>
      <c r="F168" s="39"/>
      <c r="G168" s="25" t="s">
        <v>784</v>
      </c>
      <c r="H168" s="8" t="s">
        <v>7</v>
      </c>
      <c r="I168" s="6" t="s">
        <v>6</v>
      </c>
      <c r="J168" s="22" t="s">
        <v>703</v>
      </c>
      <c r="K168" s="6" t="s">
        <v>244</v>
      </c>
      <c r="L168" s="6">
        <v>12</v>
      </c>
    </row>
    <row r="169" spans="1:12" ht="36.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22" t="s">
        <v>704</v>
      </c>
      <c r="K169" s="6" t="s">
        <v>244</v>
      </c>
      <c r="L169" s="6">
        <v>12</v>
      </c>
    </row>
    <row r="170" spans="1:12" ht="54.5" customHeight="1" x14ac:dyDescent="0.7">
      <c r="A170" s="40" t="s">
        <v>302</v>
      </c>
      <c r="B170" s="40" t="s">
        <v>4</v>
      </c>
      <c r="C170" s="50" t="s">
        <v>338</v>
      </c>
      <c r="D170" s="51">
        <v>170</v>
      </c>
      <c r="E170" s="16" t="str">
        <f t="shared" si="6"/>
        <v>Provider_Composite+Taxonomy_Cd_4</v>
      </c>
      <c r="F170" s="39"/>
      <c r="G170" s="25" t="s">
        <v>784</v>
      </c>
      <c r="H170" s="8" t="s">
        <v>7</v>
      </c>
      <c r="I170" s="6" t="s">
        <v>6</v>
      </c>
      <c r="J170" s="22" t="s">
        <v>705</v>
      </c>
      <c r="K170" s="6" t="s">
        <v>244</v>
      </c>
      <c r="L170" s="6">
        <v>12</v>
      </c>
    </row>
    <row r="171" spans="1:12" ht="48" customHeight="1" x14ac:dyDescent="0.7">
      <c r="A171" s="40" t="s">
        <v>302</v>
      </c>
      <c r="B171" s="40" t="s">
        <v>4</v>
      </c>
      <c r="C171" s="50" t="s">
        <v>339</v>
      </c>
      <c r="D171" s="51">
        <v>171</v>
      </c>
      <c r="E171" s="16" t="str">
        <f t="shared" si="6"/>
        <v>Provider_Composite+Taxonomy_Cd_5</v>
      </c>
      <c r="F171" s="39"/>
      <c r="G171" s="25" t="s">
        <v>784</v>
      </c>
      <c r="H171" s="8" t="s">
        <v>7</v>
      </c>
      <c r="I171" s="6" t="s">
        <v>6</v>
      </c>
      <c r="J171" s="22"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t="s">
        <v>784</v>
      </c>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t="s">
        <v>784</v>
      </c>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49.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22"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58" customHeight="1" x14ac:dyDescent="0.7">
      <c r="A198" s="40" t="s">
        <v>209</v>
      </c>
      <c r="B198" s="40" t="s">
        <v>15</v>
      </c>
      <c r="C198" s="50" t="s">
        <v>708</v>
      </c>
      <c r="D198" s="51">
        <v>198</v>
      </c>
      <c r="E198" s="16" t="str">
        <f>A198&amp;"+"&amp;C198</f>
        <v>Member_Eligibility+Employer_ZIP_Code</v>
      </c>
      <c r="F198" s="39"/>
      <c r="G198" s="25"/>
      <c r="H198" s="8" t="s">
        <v>7</v>
      </c>
      <c r="I198" s="6" t="s">
        <v>717</v>
      </c>
      <c r="J198" s="22"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132.5" customHeight="1" x14ac:dyDescent="0.7">
      <c r="A205" s="40" t="s">
        <v>209</v>
      </c>
      <c r="B205" s="40" t="s">
        <v>4</v>
      </c>
      <c r="C205" s="50" t="s">
        <v>151</v>
      </c>
      <c r="D205" s="51">
        <v>205</v>
      </c>
      <c r="E205" s="16" t="str">
        <f t="shared" si="7"/>
        <v>Member_Eligibility+Market_Category_Cd</v>
      </c>
      <c r="F205" s="39"/>
      <c r="G205" s="25" t="s">
        <v>784</v>
      </c>
      <c r="H205" s="8" t="s">
        <v>7</v>
      </c>
      <c r="I205" s="6" t="s">
        <v>152</v>
      </c>
      <c r="J205" s="22"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54" customHeight="1" x14ac:dyDescent="0.7">
      <c r="A209" s="40" t="s">
        <v>209</v>
      </c>
      <c r="B209" s="40" t="s">
        <v>4</v>
      </c>
      <c r="C209" s="50" t="s">
        <v>707</v>
      </c>
      <c r="D209" s="51">
        <v>209</v>
      </c>
      <c r="E209" s="16" t="str">
        <f t="shared" si="7"/>
        <v>Member_Eligibility+Employer_Tax_ID</v>
      </c>
      <c r="F209" s="39"/>
      <c r="G209" s="25"/>
      <c r="H209" s="8" t="s">
        <v>564</v>
      </c>
      <c r="I209" s="6" t="s">
        <v>716</v>
      </c>
      <c r="J209" s="22" t="s">
        <v>718</v>
      </c>
      <c r="K209" s="6" t="s">
        <v>245</v>
      </c>
      <c r="L209" s="6">
        <v>19</v>
      </c>
    </row>
    <row r="210" spans="1:66" ht="61.5" customHeight="1" x14ac:dyDescent="0.7">
      <c r="A210" s="40" t="s">
        <v>209</v>
      </c>
      <c r="B210" s="40" t="s">
        <v>4</v>
      </c>
      <c r="C210" s="50" t="s">
        <v>709</v>
      </c>
      <c r="D210" s="51">
        <v>210</v>
      </c>
      <c r="E210" s="16" t="str">
        <f t="shared" si="7"/>
        <v>Member_Eligibility+ERISA_Ind</v>
      </c>
      <c r="F210" s="39"/>
      <c r="G210" s="25" t="s">
        <v>784</v>
      </c>
      <c r="H210" s="8" t="s">
        <v>7</v>
      </c>
      <c r="I210" s="6" t="s">
        <v>714</v>
      </c>
      <c r="J210" s="22" t="s">
        <v>720</v>
      </c>
      <c r="K210" s="6" t="s">
        <v>255</v>
      </c>
      <c r="L210" s="6">
        <v>1</v>
      </c>
    </row>
    <row r="211" spans="1:66" ht="55" customHeight="1" x14ac:dyDescent="0.7">
      <c r="A211" s="40" t="s">
        <v>209</v>
      </c>
      <c r="B211" s="40" t="s">
        <v>4</v>
      </c>
      <c r="C211" s="50" t="s">
        <v>552</v>
      </c>
      <c r="D211" s="51">
        <v>211</v>
      </c>
      <c r="E211" s="16" t="str">
        <f t="shared" si="7"/>
        <v>Member_Eligibility+Exchange_Offering</v>
      </c>
      <c r="F211" s="39"/>
      <c r="G211" s="25" t="s">
        <v>784</v>
      </c>
      <c r="H211" s="8" t="s">
        <v>7</v>
      </c>
      <c r="I211" s="6"/>
      <c r="J211" s="22"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61"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22"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64.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22"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140" customHeight="1" x14ac:dyDescent="0.7">
      <c r="A231" s="40" t="s">
        <v>106</v>
      </c>
      <c r="B231" s="40" t="s">
        <v>4</v>
      </c>
      <c r="C231" s="50" t="s">
        <v>107</v>
      </c>
      <c r="D231" s="51">
        <v>231</v>
      </c>
      <c r="E231" s="16" t="str">
        <f t="shared" ref="E231:E259" si="8">A231&amp;"+"&amp;C231</f>
        <v>Member+Ethnicity_1_Cd</v>
      </c>
      <c r="F231" s="39"/>
      <c r="G231" s="25" t="s">
        <v>784</v>
      </c>
      <c r="H231" s="8" t="s">
        <v>7</v>
      </c>
      <c r="I231" s="6" t="s">
        <v>108</v>
      </c>
      <c r="J231" s="22"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6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22"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83.5" customHeight="1" x14ac:dyDescent="0.7">
      <c r="A251" s="40" t="s">
        <v>353</v>
      </c>
      <c r="B251" s="40" t="s">
        <v>4</v>
      </c>
      <c r="C251" s="50" t="s">
        <v>107</v>
      </c>
      <c r="D251" s="51">
        <v>251</v>
      </c>
      <c r="E251" s="16" t="str">
        <f t="shared" si="8"/>
        <v>Member_Composite+Ethnicity_1_Cd</v>
      </c>
      <c r="F251" s="39"/>
      <c r="G251" s="25" t="s">
        <v>784</v>
      </c>
      <c r="H251" s="8" t="s">
        <v>7</v>
      </c>
      <c r="I251" s="6" t="s">
        <v>108</v>
      </c>
      <c r="J251" s="22"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116.5" customHeight="1" x14ac:dyDescent="0.7">
      <c r="A258" s="40" t="s">
        <v>353</v>
      </c>
      <c r="B258" s="40" t="s">
        <v>4</v>
      </c>
      <c r="C258" s="50" t="s">
        <v>135</v>
      </c>
      <c r="D258" s="51">
        <v>258</v>
      </c>
      <c r="E258" s="16" t="str">
        <f t="shared" si="8"/>
        <v>Member_Composite+Race_1_Cd</v>
      </c>
      <c r="F258" s="39"/>
      <c r="G258" s="25" t="s">
        <v>784</v>
      </c>
      <c r="H258" s="8" t="s">
        <v>7</v>
      </c>
      <c r="I258" s="6" t="s">
        <v>136</v>
      </c>
      <c r="J258" s="22"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51"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22" t="s">
        <v>550</v>
      </c>
      <c r="K260" s="6" t="s">
        <v>245</v>
      </c>
      <c r="L260" s="6">
        <v>19</v>
      </c>
    </row>
    <row r="261" spans="1:12" ht="52.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22"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58" customHeight="1" x14ac:dyDescent="0.7">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22" t="s">
        <v>550</v>
      </c>
      <c r="K264" s="6" t="s">
        <v>245</v>
      </c>
      <c r="L264" s="6">
        <v>19</v>
      </c>
    </row>
    <row r="265" spans="1:12" ht="51.5" customHeight="1" x14ac:dyDescent="0.7">
      <c r="A265" s="40" t="s">
        <v>210</v>
      </c>
      <c r="B265" s="40" t="s">
        <v>11</v>
      </c>
      <c r="C265" s="50" t="s">
        <v>74</v>
      </c>
      <c r="D265" s="51">
        <v>265</v>
      </c>
      <c r="E265" s="16" t="str">
        <f t="shared" si="10"/>
        <v>Pharmacy_Claims_Header+Member_ID</v>
      </c>
      <c r="F265" s="39" t="str">
        <f t="array" ref="F265">IF(AND($G$263:$G$302=""),"","X")</f>
        <v/>
      </c>
      <c r="G265" s="25"/>
      <c r="H265" s="8" t="s">
        <v>7</v>
      </c>
      <c r="I265" s="6" t="s">
        <v>164</v>
      </c>
      <c r="J265" s="22"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59" customHeight="1" x14ac:dyDescent="0.7">
      <c r="A280" s="40" t="s">
        <v>210</v>
      </c>
      <c r="B280" s="40" t="s">
        <v>34</v>
      </c>
      <c r="C280" s="50" t="s">
        <v>41</v>
      </c>
      <c r="D280" s="51">
        <v>280</v>
      </c>
      <c r="E280" s="16" t="str">
        <f t="shared" si="10"/>
        <v>Pharmacy_Claims_Header+Charge_Amt</v>
      </c>
      <c r="F280" s="39"/>
      <c r="G280" s="25"/>
      <c r="H280" s="8" t="s">
        <v>7</v>
      </c>
      <c r="I280" s="6" t="s">
        <v>158</v>
      </c>
      <c r="J280" s="22"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55" customHeight="1" x14ac:dyDescent="0.7">
      <c r="A287" s="40" t="s">
        <v>210</v>
      </c>
      <c r="B287" s="40" t="s">
        <v>34</v>
      </c>
      <c r="C287" s="50" t="s">
        <v>727</v>
      </c>
      <c r="D287" s="51">
        <v>287</v>
      </c>
      <c r="E287" s="16" t="str">
        <f t="shared" si="10"/>
        <v>Pharmacy_Claims_Header+COB_TPL_Amt</v>
      </c>
      <c r="F287" s="39"/>
      <c r="G287" s="25"/>
      <c r="H287" s="8" t="s">
        <v>564</v>
      </c>
      <c r="I287" s="6" t="s">
        <v>728</v>
      </c>
      <c r="J287" s="22" t="s">
        <v>698</v>
      </c>
      <c r="K287" s="6" t="s">
        <v>246</v>
      </c>
      <c r="L287" s="6">
        <v>18</v>
      </c>
    </row>
    <row r="288" spans="1:66" ht="66" customHeight="1" x14ac:dyDescent="0.7">
      <c r="A288" s="40" t="s">
        <v>210</v>
      </c>
      <c r="B288" s="40" t="s">
        <v>34</v>
      </c>
      <c r="C288" s="50" t="s">
        <v>729</v>
      </c>
      <c r="D288" s="51">
        <v>288</v>
      </c>
      <c r="E288" s="16" t="str">
        <f t="shared" si="10"/>
        <v>Pharmacy_Claims_Header+Total_POS_Rebate_Amt</v>
      </c>
      <c r="F288" s="39"/>
      <c r="G288" s="25"/>
      <c r="H288" s="8" t="s">
        <v>564</v>
      </c>
      <c r="I288" s="6" t="s">
        <v>730</v>
      </c>
      <c r="J288" s="22" t="s">
        <v>735</v>
      </c>
      <c r="K288" s="6" t="s">
        <v>246</v>
      </c>
      <c r="L288" s="6">
        <v>18</v>
      </c>
    </row>
    <row r="289" spans="1:12" ht="48" customHeight="1" x14ac:dyDescent="0.7">
      <c r="A289" s="40" t="s">
        <v>210</v>
      </c>
      <c r="B289" s="40" t="s">
        <v>34</v>
      </c>
      <c r="C289" s="50" t="s">
        <v>731</v>
      </c>
      <c r="D289" s="51">
        <v>289</v>
      </c>
      <c r="E289" s="16" t="str">
        <f t="shared" si="10"/>
        <v>Pharmacy_Claims_Header+Member_POS_Rebate_Amt</v>
      </c>
      <c r="F289" s="39"/>
      <c r="G289" s="25"/>
      <c r="H289" s="8" t="s">
        <v>564</v>
      </c>
      <c r="I289" s="6" t="s">
        <v>732</v>
      </c>
      <c r="J289" s="22"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49.5" customHeight="1" x14ac:dyDescent="0.7">
      <c r="A304" s="40" t="s">
        <v>211</v>
      </c>
      <c r="B304" s="40" t="s">
        <v>11</v>
      </c>
      <c r="C304" s="50" t="s">
        <v>72</v>
      </c>
      <c r="D304" s="51">
        <v>304</v>
      </c>
      <c r="E304" s="16" t="str">
        <f t="shared" si="11"/>
        <v>Pharmacy_Claims_Line+Member_Composite_ID</v>
      </c>
      <c r="F304" s="39" t="str">
        <f t="array" ref="F304">IF(AND($G$303:$G$337=""),"","X")</f>
        <v/>
      </c>
      <c r="G304" s="25"/>
      <c r="H304" s="8" t="s">
        <v>7</v>
      </c>
      <c r="I304" s="6" t="s">
        <v>6</v>
      </c>
      <c r="J304" s="22" t="s">
        <v>550</v>
      </c>
      <c r="K304" s="6" t="s">
        <v>245</v>
      </c>
      <c r="L304" s="6">
        <v>19</v>
      </c>
    </row>
    <row r="305" spans="1:66" s="27" customFormat="1" ht="50" customHeight="1" x14ac:dyDescent="0.7">
      <c r="A305" s="40" t="s">
        <v>211</v>
      </c>
      <c r="B305" s="40" t="s">
        <v>11</v>
      </c>
      <c r="C305" s="50" t="s">
        <v>74</v>
      </c>
      <c r="D305" s="51">
        <v>305</v>
      </c>
      <c r="E305" s="16" t="str">
        <f t="shared" si="11"/>
        <v>Pharmacy_Claims_Line+Member_ID</v>
      </c>
      <c r="F305" s="39" t="str">
        <f t="array" ref="F305">IF(AND($G$303:$G$337=""),"","X")</f>
        <v/>
      </c>
      <c r="G305" s="25"/>
      <c r="H305" s="8" t="s">
        <v>7</v>
      </c>
      <c r="I305" s="6" t="s">
        <v>164</v>
      </c>
      <c r="J305" s="22"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47.5" customHeight="1" x14ac:dyDescent="0.7">
      <c r="A311" s="40" t="s">
        <v>211</v>
      </c>
      <c r="B311" s="40" t="s">
        <v>34</v>
      </c>
      <c r="C311" s="50" t="s">
        <v>41</v>
      </c>
      <c r="D311" s="51">
        <v>311</v>
      </c>
      <c r="E311" s="16" t="str">
        <f t="shared" si="11"/>
        <v>Pharmacy_Claims_Line+Charge_Amt</v>
      </c>
      <c r="F311" s="39"/>
      <c r="G311" s="25"/>
      <c r="H311" s="8" t="s">
        <v>7</v>
      </c>
      <c r="I311" s="6" t="s">
        <v>158</v>
      </c>
      <c r="J311" s="22"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50" customHeight="1" x14ac:dyDescent="0.7">
      <c r="A314" s="40" t="s">
        <v>211</v>
      </c>
      <c r="B314" s="40" t="s">
        <v>34</v>
      </c>
      <c r="C314" s="50" t="s">
        <v>51</v>
      </c>
      <c r="D314" s="51">
        <v>314</v>
      </c>
      <c r="E314" s="16" t="str">
        <f t="shared" si="11"/>
        <v>Pharmacy_Claims_Line+Deductible_Amt</v>
      </c>
      <c r="F314" s="39"/>
      <c r="G314" s="25"/>
      <c r="H314" s="8" t="s">
        <v>564</v>
      </c>
      <c r="I314" s="6" t="s">
        <v>163</v>
      </c>
      <c r="J314" s="22"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54.5" customHeight="1" x14ac:dyDescent="0.7">
      <c r="A319" s="40" t="s">
        <v>211</v>
      </c>
      <c r="B319" s="40" t="s">
        <v>34</v>
      </c>
      <c r="C319" s="50" t="s">
        <v>727</v>
      </c>
      <c r="D319" s="51">
        <v>319</v>
      </c>
      <c r="E319" s="16" t="str">
        <f t="shared" si="11"/>
        <v>Pharmacy_Claims_Line+COB_TPL_Amt</v>
      </c>
      <c r="F319" s="39"/>
      <c r="G319" s="25"/>
      <c r="H319" s="8" t="s">
        <v>564</v>
      </c>
      <c r="I319" s="6" t="s">
        <v>728</v>
      </c>
      <c r="J319" s="22" t="s">
        <v>698</v>
      </c>
      <c r="K319" s="6" t="s">
        <v>246</v>
      </c>
      <c r="L319" s="6">
        <v>18</v>
      </c>
    </row>
    <row r="320" spans="1:66" ht="49.5" customHeight="1" x14ac:dyDescent="0.7">
      <c r="A320" s="40" t="s">
        <v>211</v>
      </c>
      <c r="B320" s="40" t="s">
        <v>34</v>
      </c>
      <c r="C320" s="50" t="s">
        <v>729</v>
      </c>
      <c r="D320" s="51">
        <v>320</v>
      </c>
      <c r="E320" s="16" t="str">
        <f t="shared" si="11"/>
        <v>Pharmacy_Claims_Line+Total_POS_Rebate_Amt</v>
      </c>
      <c r="F320" s="39"/>
      <c r="G320" s="25"/>
      <c r="H320" s="8" t="s">
        <v>564</v>
      </c>
      <c r="I320" s="6" t="s">
        <v>730</v>
      </c>
      <c r="J320" s="22" t="s">
        <v>735</v>
      </c>
      <c r="K320" s="6" t="s">
        <v>246</v>
      </c>
      <c r="L320" s="6">
        <v>18</v>
      </c>
    </row>
    <row r="321" spans="1:12" ht="53" customHeight="1" x14ac:dyDescent="0.7">
      <c r="A321" s="40" t="s">
        <v>211</v>
      </c>
      <c r="B321" s="40" t="s">
        <v>34</v>
      </c>
      <c r="C321" s="50" t="s">
        <v>731</v>
      </c>
      <c r="D321" s="51">
        <v>321</v>
      </c>
      <c r="E321" s="16" t="str">
        <f t="shared" si="11"/>
        <v>Pharmacy_Claims_Line+Member_POS_Rebate_Amt</v>
      </c>
      <c r="F321" s="39"/>
      <c r="G321" s="25"/>
      <c r="H321" s="8" t="s">
        <v>564</v>
      </c>
      <c r="I321" s="6" t="s">
        <v>732</v>
      </c>
      <c r="J321" s="22"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49.5" customHeight="1" x14ac:dyDescent="0.7">
      <c r="A324" s="40" t="s">
        <v>211</v>
      </c>
      <c r="B324" s="40" t="s">
        <v>95</v>
      </c>
      <c r="C324" s="50" t="s">
        <v>744</v>
      </c>
      <c r="D324" s="51">
        <v>324</v>
      </c>
      <c r="E324" s="16" t="str">
        <f t="shared" si="11"/>
        <v>Pharmacy_Claims_Line+Compound_Drug_Name</v>
      </c>
      <c r="F324" s="39"/>
      <c r="G324" s="25"/>
      <c r="H324" s="8" t="s">
        <v>7</v>
      </c>
      <c r="I324" s="6" t="s">
        <v>745</v>
      </c>
      <c r="J324" s="22"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49.5" customHeight="1" x14ac:dyDescent="0.7">
      <c r="A329" s="40" t="s">
        <v>211</v>
      </c>
      <c r="B329" s="40" t="s">
        <v>4</v>
      </c>
      <c r="C329" s="6" t="s">
        <v>93</v>
      </c>
      <c r="D329" s="51">
        <v>329</v>
      </c>
      <c r="E329" s="16" t="str">
        <f t="shared" si="12"/>
        <v>Pharmacy_Claims_Line+Line_No</v>
      </c>
      <c r="F329" s="39" t="str">
        <f t="array" ref="F329">IF(AND($G$303:$G$337=""),"","X")</f>
        <v/>
      </c>
      <c r="G329" s="25"/>
      <c r="H329" s="8" t="s">
        <v>7</v>
      </c>
      <c r="I329" s="6" t="s">
        <v>6</v>
      </c>
      <c r="J329" s="22"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115.5" customHeight="1" x14ac:dyDescent="0.7">
      <c r="A334" s="40" t="s">
        <v>211</v>
      </c>
      <c r="B334" s="40" t="s">
        <v>4</v>
      </c>
      <c r="C334" s="50" t="s">
        <v>691</v>
      </c>
      <c r="D334" s="51">
        <v>334</v>
      </c>
      <c r="E334" s="16" t="str">
        <f t="shared" si="12"/>
        <v>Pharmacy_Claims_Line+Claim_Line_Type</v>
      </c>
      <c r="F334" s="39"/>
      <c r="G334" s="25"/>
      <c r="H334" s="8" t="s">
        <v>7</v>
      </c>
      <c r="I334" s="6" t="s">
        <v>737</v>
      </c>
      <c r="J334" s="22" t="s">
        <v>746</v>
      </c>
      <c r="K334" s="6" t="s">
        <v>255</v>
      </c>
      <c r="L334" s="6">
        <v>1</v>
      </c>
    </row>
    <row r="335" spans="1:12" ht="99" customHeight="1" x14ac:dyDescent="0.7">
      <c r="A335" s="40" t="s">
        <v>211</v>
      </c>
      <c r="B335" s="40" t="s">
        <v>4</v>
      </c>
      <c r="C335" s="50" t="s">
        <v>738</v>
      </c>
      <c r="D335" s="51">
        <v>335</v>
      </c>
      <c r="E335" s="16" t="str">
        <f t="shared" si="12"/>
        <v>Pharmacy_Claims_Line+Formulary_Ind</v>
      </c>
      <c r="F335" s="39"/>
      <c r="G335" s="25"/>
      <c r="H335" s="8" t="s">
        <v>7</v>
      </c>
      <c r="I335" s="6" t="s">
        <v>739</v>
      </c>
      <c r="J335" s="22"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50"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22" t="s">
        <v>550</v>
      </c>
      <c r="K340" s="6" t="s">
        <v>245</v>
      </c>
      <c r="L340" s="6">
        <v>19</v>
      </c>
    </row>
    <row r="341" spans="1:12" ht="51.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22"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51.5" customHeight="1" x14ac:dyDescent="0.7">
      <c r="A358" s="40" t="s">
        <v>359</v>
      </c>
      <c r="B358" s="40" t="s">
        <v>34</v>
      </c>
      <c r="C358" s="50" t="s">
        <v>41</v>
      </c>
      <c r="D358" s="51">
        <v>358</v>
      </c>
      <c r="E358" s="16" t="str">
        <f t="shared" si="13"/>
        <v>Dental_Claims_Header+Charge_Amt</v>
      </c>
      <c r="F358" s="39"/>
      <c r="G358" s="25"/>
      <c r="H358" s="8" t="s">
        <v>7</v>
      </c>
      <c r="I358" s="6" t="s">
        <v>42</v>
      </c>
      <c r="J358" s="22"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52.5" customHeight="1" x14ac:dyDescent="0.7">
      <c r="A361" s="40" t="s">
        <v>359</v>
      </c>
      <c r="B361" s="40" t="s">
        <v>34</v>
      </c>
      <c r="C361" s="50" t="s">
        <v>51</v>
      </c>
      <c r="D361" s="51">
        <v>361</v>
      </c>
      <c r="E361" s="16" t="str">
        <f t="shared" si="13"/>
        <v>Dental_Claims_Header+Deductible_Amt</v>
      </c>
      <c r="F361" s="39"/>
      <c r="G361" s="25"/>
      <c r="H361" s="8" t="s">
        <v>564</v>
      </c>
      <c r="I361" s="6" t="s">
        <v>52</v>
      </c>
      <c r="J361" s="22"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50" customHeight="1" x14ac:dyDescent="0.7">
      <c r="A366" s="40" t="s">
        <v>359</v>
      </c>
      <c r="B366" s="40" t="s">
        <v>4</v>
      </c>
      <c r="C366" s="50" t="s">
        <v>36</v>
      </c>
      <c r="D366" s="51">
        <v>366</v>
      </c>
      <c r="E366" s="16" t="str">
        <f t="shared" si="13"/>
        <v>Dental_Claims_Header+Bill_Type_Cd</v>
      </c>
      <c r="F366" s="39"/>
      <c r="G366" s="25"/>
      <c r="H366" s="8" t="s">
        <v>7</v>
      </c>
      <c r="I366" s="6" t="s">
        <v>37</v>
      </c>
      <c r="J366" s="22"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57.5" customHeight="1" x14ac:dyDescent="0.7">
      <c r="A368" s="40" t="s">
        <v>359</v>
      </c>
      <c r="B368" s="40" t="s">
        <v>4</v>
      </c>
      <c r="C368" s="50" t="s">
        <v>40</v>
      </c>
      <c r="D368" s="51">
        <v>368</v>
      </c>
      <c r="E368" s="16" t="str">
        <f t="shared" si="13"/>
        <v>Dental_Claims_Header+Capitation_Flag</v>
      </c>
      <c r="F368" s="39"/>
      <c r="G368" s="25"/>
      <c r="H368" s="8" t="s">
        <v>7</v>
      </c>
      <c r="I368" s="6" t="s">
        <v>6</v>
      </c>
      <c r="J368" s="22"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51.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22" t="s">
        <v>550</v>
      </c>
      <c r="K385" s="6" t="s">
        <v>245</v>
      </c>
      <c r="L385" s="6">
        <v>19</v>
      </c>
    </row>
    <row r="386" spans="1:66" ht="51.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22"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47.5" customHeight="1" x14ac:dyDescent="0.7">
      <c r="A389" s="40" t="s">
        <v>360</v>
      </c>
      <c r="B389" s="40" t="s">
        <v>545</v>
      </c>
      <c r="C389" s="6" t="s">
        <v>89</v>
      </c>
      <c r="D389" s="51">
        <v>389</v>
      </c>
      <c r="E389" s="16" t="str">
        <f t="shared" si="14"/>
        <v>Dental_Claims_Line+CPT4_Mod1_Cd</v>
      </c>
      <c r="F389" s="39"/>
      <c r="G389" s="25"/>
      <c r="H389" s="8" t="s">
        <v>7</v>
      </c>
      <c r="I389" s="6" t="s">
        <v>90</v>
      </c>
      <c r="J389" s="22" t="s">
        <v>271</v>
      </c>
      <c r="K389" s="6" t="s">
        <v>255</v>
      </c>
      <c r="L389" s="6">
        <v>2</v>
      </c>
    </row>
    <row r="390" spans="1:66" ht="51" customHeight="1" x14ac:dyDescent="0.7">
      <c r="A390" s="40" t="s">
        <v>360</v>
      </c>
      <c r="B390" s="40" t="s">
        <v>545</v>
      </c>
      <c r="C390" s="6" t="s">
        <v>91</v>
      </c>
      <c r="D390" s="51">
        <v>390</v>
      </c>
      <c r="E390" s="16" t="str">
        <f t="shared" si="14"/>
        <v>Dental_Claims_Line+CPT4_Mod2_Cd</v>
      </c>
      <c r="F390" s="39"/>
      <c r="G390" s="25"/>
      <c r="H390" s="8" t="s">
        <v>7</v>
      </c>
      <c r="I390" s="6" t="s">
        <v>92</v>
      </c>
      <c r="J390" s="22" t="s">
        <v>271</v>
      </c>
      <c r="K390" s="6" t="s">
        <v>255</v>
      </c>
      <c r="L390" s="6">
        <v>2</v>
      </c>
    </row>
    <row r="391" spans="1:66" s="27" customFormat="1" ht="49" customHeight="1" x14ac:dyDescent="0.7">
      <c r="A391" s="40" t="s">
        <v>360</v>
      </c>
      <c r="B391" s="40" t="s">
        <v>545</v>
      </c>
      <c r="C391" s="6" t="s">
        <v>291</v>
      </c>
      <c r="D391" s="51">
        <v>391</v>
      </c>
      <c r="E391" s="16" t="str">
        <f t="shared" si="14"/>
        <v>Dental_Claims_Line+CPT4_Mod3_Cd</v>
      </c>
      <c r="F391" s="39"/>
      <c r="G391" s="25"/>
      <c r="H391" s="8" t="s">
        <v>7</v>
      </c>
      <c r="I391" s="6" t="s">
        <v>682</v>
      </c>
      <c r="J391" s="22"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50" customHeight="1" x14ac:dyDescent="0.7">
      <c r="A392" s="40" t="s">
        <v>360</v>
      </c>
      <c r="B392" s="40" t="s">
        <v>545</v>
      </c>
      <c r="C392" s="6" t="s">
        <v>292</v>
      </c>
      <c r="D392" s="51">
        <v>392</v>
      </c>
      <c r="E392" s="16" t="str">
        <f t="shared" si="14"/>
        <v>Dental_Claims_Line+CPT4_Mod4_Cd</v>
      </c>
      <c r="F392" s="39"/>
      <c r="G392" s="25"/>
      <c r="H392" s="8" t="s">
        <v>7</v>
      </c>
      <c r="I392" s="6" t="s">
        <v>683</v>
      </c>
      <c r="J392" s="22"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61" customHeight="1" x14ac:dyDescent="0.7">
      <c r="A401" s="40" t="s">
        <v>360</v>
      </c>
      <c r="B401" s="40" t="s">
        <v>34</v>
      </c>
      <c r="C401" s="50" t="s">
        <v>41</v>
      </c>
      <c r="D401" s="51">
        <v>401</v>
      </c>
      <c r="E401" s="16" t="str">
        <f t="shared" si="14"/>
        <v>Dental_Claims_Line+Charge_Amt</v>
      </c>
      <c r="F401" s="39"/>
      <c r="G401" s="25"/>
      <c r="H401" s="8" t="s">
        <v>7</v>
      </c>
      <c r="I401" s="6" t="s">
        <v>42</v>
      </c>
      <c r="J401" s="22"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8" customHeight="1" x14ac:dyDescent="0.7">
      <c r="A405" s="40" t="s">
        <v>360</v>
      </c>
      <c r="B405" s="40" t="s">
        <v>34</v>
      </c>
      <c r="C405" s="50" t="s">
        <v>51</v>
      </c>
      <c r="D405" s="51">
        <v>405</v>
      </c>
      <c r="E405" s="16" t="str">
        <f t="shared" si="14"/>
        <v>Dental_Claims_Line+Deductible_Amt</v>
      </c>
      <c r="F405" s="39"/>
      <c r="G405" s="25"/>
      <c r="H405" s="8" t="s">
        <v>564</v>
      </c>
      <c r="I405" s="6" t="s">
        <v>52</v>
      </c>
      <c r="J405" s="22"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51" customHeight="1" x14ac:dyDescent="0.7">
      <c r="A410" s="40" t="s">
        <v>360</v>
      </c>
      <c r="B410" s="40" t="s">
        <v>34</v>
      </c>
      <c r="C410" s="50" t="s">
        <v>684</v>
      </c>
      <c r="D410" s="51">
        <v>410</v>
      </c>
      <c r="E410" s="16" t="str">
        <f t="shared" si="14"/>
        <v>Dental_Claims_Line+COB_TPL_Amount</v>
      </c>
      <c r="F410" s="39"/>
      <c r="G410" s="25"/>
      <c r="H410" s="8" t="s">
        <v>564</v>
      </c>
      <c r="I410" s="6" t="s">
        <v>685</v>
      </c>
      <c r="J410" s="22"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46.5" customHeight="1" x14ac:dyDescent="0.7">
      <c r="A412" s="40" t="s">
        <v>360</v>
      </c>
      <c r="B412" s="40" t="s">
        <v>4</v>
      </c>
      <c r="C412" s="50" t="s">
        <v>40</v>
      </c>
      <c r="D412" s="51">
        <v>412</v>
      </c>
      <c r="E412" s="16" t="str">
        <f t="shared" si="14"/>
        <v>Dental_Claims_Line+Capitation_Flag</v>
      </c>
      <c r="F412" s="39"/>
      <c r="G412" s="25"/>
      <c r="H412" s="8" t="s">
        <v>7</v>
      </c>
      <c r="I412" s="6" t="s">
        <v>6</v>
      </c>
      <c r="J412" s="22"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56.5" customHeight="1" x14ac:dyDescent="0.7">
      <c r="A417" s="40" t="s">
        <v>360</v>
      </c>
      <c r="B417" s="40" t="s">
        <v>4</v>
      </c>
      <c r="C417" s="50" t="s">
        <v>98</v>
      </c>
      <c r="D417" s="51">
        <v>417</v>
      </c>
      <c r="E417" s="16" t="str">
        <f t="shared" si="15"/>
        <v>Dental_Claims_Line+Place_of_Service_Cd</v>
      </c>
      <c r="F417" s="39"/>
      <c r="G417" s="25"/>
      <c r="H417" s="8" t="s">
        <v>7</v>
      </c>
      <c r="I417" s="6" t="s">
        <v>99</v>
      </c>
      <c r="J417" s="22" t="s">
        <v>268</v>
      </c>
      <c r="K417" s="6" t="s">
        <v>255</v>
      </c>
      <c r="L417" s="6">
        <v>2</v>
      </c>
    </row>
    <row r="418" spans="1:66" ht="55" customHeight="1" x14ac:dyDescent="0.7">
      <c r="A418" s="40" t="s">
        <v>360</v>
      </c>
      <c r="B418" s="40" t="s">
        <v>4</v>
      </c>
      <c r="C418" s="50" t="s">
        <v>102</v>
      </c>
      <c r="D418" s="51">
        <v>418</v>
      </c>
      <c r="E418" s="16" t="str">
        <f t="shared" si="15"/>
        <v>Dental_Claims_Line+Service_Qty</v>
      </c>
      <c r="F418" s="39"/>
      <c r="G418" s="25"/>
      <c r="H418" s="8" t="s">
        <v>7</v>
      </c>
      <c r="I418" s="6" t="s">
        <v>103</v>
      </c>
      <c r="J418" s="22" t="s">
        <v>269</v>
      </c>
      <c r="K418" s="6" t="s">
        <v>245</v>
      </c>
      <c r="L418" s="6">
        <v>19</v>
      </c>
    </row>
    <row r="419" spans="1:66" s="27" customFormat="1" ht="62.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22"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64" customHeight="1" x14ac:dyDescent="0.7">
      <c r="A421" s="40" t="s">
        <v>360</v>
      </c>
      <c r="B421" s="40" t="s">
        <v>4</v>
      </c>
      <c r="C421" s="50" t="s">
        <v>690</v>
      </c>
      <c r="D421" s="51">
        <v>421</v>
      </c>
      <c r="E421" s="16" t="str">
        <f>A421&amp;"+"&amp;C421</f>
        <v>Dental_Claims_Line+Denied_Claim_Ind</v>
      </c>
      <c r="F421" s="39"/>
      <c r="G421" s="25"/>
      <c r="H421" s="8" t="s">
        <v>7</v>
      </c>
      <c r="I421" s="6" t="s">
        <v>694</v>
      </c>
      <c r="J421" s="22" t="s">
        <v>699</v>
      </c>
      <c r="K421" s="6" t="s">
        <v>255</v>
      </c>
      <c r="L421" s="6">
        <v>1</v>
      </c>
    </row>
    <row r="422" spans="1:66" ht="123.5" customHeight="1" x14ac:dyDescent="0.7">
      <c r="A422" s="40" t="s">
        <v>360</v>
      </c>
      <c r="B422" s="40" t="s">
        <v>4</v>
      </c>
      <c r="C422" s="50" t="s">
        <v>691</v>
      </c>
      <c r="D422" s="51">
        <v>422</v>
      </c>
      <c r="E422" s="16" t="str">
        <f>A422&amp;"+"&amp;C422</f>
        <v>Dental_Claims_Line+Claim_Line_Type</v>
      </c>
      <c r="F422" s="39"/>
      <c r="G422" s="25"/>
      <c r="H422" s="8" t="s">
        <v>7</v>
      </c>
      <c r="I422" s="6" t="s">
        <v>695</v>
      </c>
      <c r="J422" s="22" t="s">
        <v>746</v>
      </c>
      <c r="K422" s="6" t="s">
        <v>255</v>
      </c>
      <c r="L422" s="6">
        <v>1</v>
      </c>
    </row>
    <row r="423" spans="1:66" ht="139" customHeight="1" x14ac:dyDescent="0.7">
      <c r="A423" s="40" t="s">
        <v>360</v>
      </c>
      <c r="B423" s="40" t="s">
        <v>4</v>
      </c>
      <c r="C423" s="50" t="s">
        <v>693</v>
      </c>
      <c r="D423" s="51">
        <v>423</v>
      </c>
      <c r="E423" s="16" t="str">
        <f>A423&amp;"+"&amp;C423</f>
        <v>Dental_Claims_Line+Payment_Arrangement_Type</v>
      </c>
      <c r="F423" s="39"/>
      <c r="G423" s="25"/>
      <c r="H423" s="8" t="s">
        <v>7</v>
      </c>
      <c r="I423" s="6" t="s">
        <v>697</v>
      </c>
      <c r="J423" s="22"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45" customHeight="1" x14ac:dyDescent="0.7">
      <c r="A435" s="40" t="s">
        <v>768</v>
      </c>
      <c r="B435" s="40" t="s">
        <v>11</v>
      </c>
      <c r="C435" s="50" t="s">
        <v>769</v>
      </c>
      <c r="D435" s="51">
        <v>435</v>
      </c>
      <c r="E435" s="16" t="str">
        <f t="shared" si="15"/>
        <v>Member_Street_Address_Crosswalk_All+Member_id</v>
      </c>
      <c r="F435" s="39" t="str">
        <f>IF(AND($G$436="",$G$226=""),"","X")</f>
        <v/>
      </c>
      <c r="G435" s="25" t="s">
        <v>784</v>
      </c>
      <c r="H435" s="8" t="s">
        <v>114</v>
      </c>
      <c r="I435" s="6" t="s">
        <v>75</v>
      </c>
      <c r="J435" s="22"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t="s">
        <v>784</v>
      </c>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t="s">
        <v>784</v>
      </c>
      <c r="H439" s="8" t="s">
        <v>114</v>
      </c>
      <c r="I439" s="6" t="s">
        <v>127</v>
      </c>
      <c r="J439" s="6" t="s">
        <v>276</v>
      </c>
      <c r="K439" s="6" t="s">
        <v>244</v>
      </c>
      <c r="L439" s="6">
        <v>11</v>
      </c>
    </row>
    <row r="440" spans="1:66" ht="52.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22"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ecsgUpByWFc/uzdJ6TrUQ6mDuJ3jDchIb0dBOdTb36abFoYgPNt8yv4RV04Oh2wWwZMsfUQX9Z7/DAY+qxgrcA==" saltValue="MzxHlbM/oGe1B5F9byyi3w=="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0" t="s">
        <v>780</v>
      </c>
      <c r="B1" s="59"/>
      <c r="C1" s="59"/>
      <c r="D1" s="59"/>
      <c r="E1" s="59"/>
      <c r="F1" s="59"/>
      <c r="G1" s="59"/>
      <c r="H1" s="59"/>
      <c r="I1" s="59"/>
      <c r="J1" s="59"/>
      <c r="K1" s="59"/>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topLeftCell="B1" zoomScale="70" zoomScaleNormal="70" workbookViewId="0">
      <selection activeCell="C16" sqref="C16"/>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1" t="s">
        <v>778</v>
      </c>
      <c r="B1" s="62"/>
      <c r="C1" s="62"/>
      <c r="D1" s="62"/>
    </row>
    <row r="2" spans="1:5" ht="55.5" x14ac:dyDescent="0.55000000000000004">
      <c r="A2" s="68" t="s">
        <v>557</v>
      </c>
      <c r="B2" s="42" t="s">
        <v>760</v>
      </c>
      <c r="C2" s="71"/>
      <c r="D2" s="72"/>
    </row>
    <row r="3" spans="1:5" ht="37" x14ac:dyDescent="0.55000000000000004">
      <c r="A3" s="69"/>
      <c r="B3" s="42" t="s">
        <v>755</v>
      </c>
      <c r="C3" s="71"/>
      <c r="D3" s="72"/>
      <c r="E3" s="32"/>
    </row>
    <row r="4" spans="1:5" ht="37" x14ac:dyDescent="0.55000000000000004">
      <c r="A4" s="69"/>
      <c r="B4" s="42" t="s">
        <v>756</v>
      </c>
      <c r="C4" s="63"/>
      <c r="D4" s="64"/>
      <c r="E4" s="32"/>
    </row>
    <row r="5" spans="1:5" ht="37" x14ac:dyDescent="0.55000000000000004">
      <c r="A5" s="69"/>
      <c r="B5" s="42" t="s">
        <v>757</v>
      </c>
      <c r="C5" s="63"/>
      <c r="D5" s="64"/>
      <c r="E5" s="32"/>
    </row>
    <row r="6" spans="1:5" ht="37" x14ac:dyDescent="0.55000000000000004">
      <c r="A6" s="69"/>
      <c r="B6" s="42" t="s">
        <v>758</v>
      </c>
      <c r="C6" s="63"/>
      <c r="D6" s="64"/>
      <c r="E6" s="32"/>
    </row>
    <row r="7" spans="1:5" ht="37.5" thickBot="1" x14ac:dyDescent="0.6">
      <c r="A7" s="70"/>
      <c r="B7" s="42" t="s">
        <v>759</v>
      </c>
      <c r="C7" s="73"/>
      <c r="D7" s="74"/>
    </row>
    <row r="8" spans="1:5" ht="24.5" thickBot="1" x14ac:dyDescent="0.75">
      <c r="A8" s="75" t="s">
        <v>621</v>
      </c>
      <c r="B8" s="77" t="s">
        <v>191</v>
      </c>
      <c r="C8" s="34" t="s">
        <v>622</v>
      </c>
      <c r="D8" s="34" t="s">
        <v>633</v>
      </c>
    </row>
    <row r="9" spans="1:5" ht="47" thickBot="1" x14ac:dyDescent="0.4">
      <c r="A9" s="76"/>
      <c r="B9" s="78"/>
      <c r="C9" s="46" t="s">
        <v>754</v>
      </c>
      <c r="D9" s="47" t="s">
        <v>632</v>
      </c>
    </row>
    <row r="10" spans="1:5" ht="24.5" thickBot="1" x14ac:dyDescent="0.75">
      <c r="A10" s="66" t="s">
        <v>519</v>
      </c>
      <c r="B10" s="67"/>
      <c r="C10" s="9" t="s">
        <v>623</v>
      </c>
      <c r="D10" s="9" t="s">
        <v>623</v>
      </c>
    </row>
    <row r="11" spans="1:5" ht="31" x14ac:dyDescent="0.35">
      <c r="A11" s="43" t="s">
        <v>199</v>
      </c>
      <c r="B11" s="44" t="s">
        <v>777</v>
      </c>
      <c r="C11" s="12" t="s">
        <v>785</v>
      </c>
      <c r="D11" s="12"/>
    </row>
    <row r="12" spans="1:5" ht="31" x14ac:dyDescent="0.35">
      <c r="A12" s="45" t="s">
        <v>520</v>
      </c>
      <c r="B12" s="44" t="s">
        <v>559</v>
      </c>
      <c r="C12" s="12"/>
      <c r="D12" s="12"/>
    </row>
    <row r="13" spans="1:5" ht="16" thickBot="1" x14ac:dyDescent="0.4">
      <c r="A13" s="45" t="s">
        <v>548</v>
      </c>
      <c r="B13" s="44" t="s">
        <v>558</v>
      </c>
      <c r="C13" s="12"/>
      <c r="D13" s="17"/>
    </row>
    <row r="14" spans="1:5" ht="24.5" thickBot="1" x14ac:dyDescent="0.75">
      <c r="A14" s="66" t="s">
        <v>624</v>
      </c>
      <c r="B14" s="67"/>
      <c r="C14" s="10" t="s">
        <v>634</v>
      </c>
      <c r="D14" s="10" t="s">
        <v>634</v>
      </c>
    </row>
    <row r="15" spans="1:5" ht="31" x14ac:dyDescent="0.35">
      <c r="A15" s="48" t="s">
        <v>203</v>
      </c>
      <c r="B15" s="49" t="s">
        <v>204</v>
      </c>
      <c r="C15" s="13"/>
      <c r="D15" s="13"/>
    </row>
    <row r="16" spans="1:5" ht="15.5" x14ac:dyDescent="0.35">
      <c r="A16" s="43" t="s">
        <v>517</v>
      </c>
      <c r="B16" s="44" t="s">
        <v>544</v>
      </c>
      <c r="C16" s="12" t="s">
        <v>787</v>
      </c>
      <c r="D16" s="12"/>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t="s">
        <v>786</v>
      </c>
      <c r="D25" s="12"/>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t="str">
        <f>'Element Specifications'!G201</f>
        <v>X</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f>'Element Specifications'!G64</f>
        <v>0</v>
      </c>
    </row>
    <row r="144" spans="1:3" x14ac:dyDescent="0.35">
      <c r="A144" t="str">
        <f>'Element Specifications'!A65</f>
        <v>Medical_Claims_Header</v>
      </c>
      <c r="B144" t="str">
        <f>'Element Specifications'!C65</f>
        <v>Member_Age_Years_YE</v>
      </c>
      <c r="C144" s="38" t="str">
        <f>'Element Specifications'!G65</f>
        <v>X</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t="str">
        <f>'Element Specifications'!G53</f>
        <v>X</v>
      </c>
    </row>
    <row r="186" spans="1:3" x14ac:dyDescent="0.35">
      <c r="A186" t="str">
        <f>'Element Specifications'!A54</f>
        <v>Medical_Claims_Header</v>
      </c>
      <c r="B186" t="str">
        <f>'Element Specifications'!C54</f>
        <v>Dental_Flag</v>
      </c>
      <c r="C186" s="38" t="str">
        <f>'Element Specifications'!G54</f>
        <v>X</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t="str">
        <f>'Element Specifications'!G99</f>
        <v>X</v>
      </c>
    </row>
    <row r="224" spans="1:3" x14ac:dyDescent="0.35">
      <c r="A224" t="str">
        <f>'Element Specifications'!A100</f>
        <v>Medical_Claims_Line</v>
      </c>
      <c r="B224" t="str">
        <f>'Element Specifications'!C100</f>
        <v>Dental_Flag</v>
      </c>
      <c r="C224" s="38" t="str">
        <f>'Element Specifications'!G100</f>
        <v>X</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t="str">
        <f>'Element Specifications'!G238</f>
        <v>X</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t="str">
        <f>'Element Specifications'!G245</f>
        <v>X</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t="str">
        <f>'Element Specifications'!G249</f>
        <v>X</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t="str">
        <f>'Element Specifications'!G247</f>
        <v>X</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f>'Element Specifications'!G212</f>
        <v>0</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f>'Element Specifications'!G279</f>
        <v>0</v>
      </c>
    </row>
    <row r="296" spans="1:3" x14ac:dyDescent="0.35">
      <c r="A296" t="str">
        <f>'Element Specifications'!A280</f>
        <v>Pharmacy_Claims_Header</v>
      </c>
      <c r="B296" t="str">
        <f>'Element Specifications'!C280</f>
        <v>Charge_Amt</v>
      </c>
      <c r="C296" s="38">
        <f>'Element Specifications'!G280</f>
        <v>0</v>
      </c>
    </row>
    <row r="297" spans="1:3" x14ac:dyDescent="0.35">
      <c r="A297" t="str">
        <f>'Element Specifications'!A263</f>
        <v>Pharmacy_Claims_Header</v>
      </c>
      <c r="B297" t="str">
        <f>'Element Specifications'!C263</f>
        <v>Claim_ID</v>
      </c>
      <c r="C297" s="38">
        <f>'Element Specifications'!G263</f>
        <v>0</v>
      </c>
    </row>
    <row r="298" spans="1:3" x14ac:dyDescent="0.35">
      <c r="A298" t="str">
        <f>'Element Specifications'!A290</f>
        <v>Pharmacy_Claims_Header</v>
      </c>
      <c r="B298" t="str">
        <f>'Element Specifications'!C290</f>
        <v>Claim_Status_Cd</v>
      </c>
      <c r="C298" s="38">
        <f>'Element Specifications'!G290</f>
        <v>0</v>
      </c>
    </row>
    <row r="299" spans="1:3" x14ac:dyDescent="0.35">
      <c r="A299" t="str">
        <f>'Element Specifications'!A291</f>
        <v>Pharmacy_Claims_Header</v>
      </c>
      <c r="B299" t="str">
        <f>'Element Specifications'!C291</f>
        <v>Claim_Type_Cd</v>
      </c>
      <c r="C299" s="38">
        <f>'Element Specifications'!G291</f>
        <v>0</v>
      </c>
    </row>
    <row r="300" spans="1:3" x14ac:dyDescent="0.35">
      <c r="A300" t="str">
        <f>'Element Specifications'!A292</f>
        <v>Pharmacy_Claims_Header</v>
      </c>
      <c r="B300" t="str">
        <f>'Element Specifications'!C292</f>
        <v>COB_Flag</v>
      </c>
      <c r="C300" s="38">
        <f>'Element Specifications'!G292</f>
        <v>0</v>
      </c>
    </row>
    <row r="301" spans="1:3" x14ac:dyDescent="0.35">
      <c r="A301" t="str">
        <f>'Element Specifications'!A281</f>
        <v>Pharmacy_Claims_Header</v>
      </c>
      <c r="B301" t="str">
        <f>'Element Specifications'!C281</f>
        <v>Coinsurance_Amt</v>
      </c>
      <c r="C301" s="38">
        <f>'Element Specifications'!G281</f>
        <v>0</v>
      </c>
    </row>
    <row r="302" spans="1:3" x14ac:dyDescent="0.35">
      <c r="A302" t="str">
        <f>'Element Specifications'!A282</f>
        <v>Pharmacy_Claims_Header</v>
      </c>
      <c r="B302" t="str">
        <f>'Element Specifications'!C282</f>
        <v>Copay_Amt</v>
      </c>
      <c r="C302" s="38">
        <f>'Element Specifications'!G282</f>
        <v>0</v>
      </c>
    </row>
    <row r="303" spans="1:3" x14ac:dyDescent="0.35">
      <c r="A303" t="str">
        <f>'Element Specifications'!A283</f>
        <v>Pharmacy_Claims_Header</v>
      </c>
      <c r="B303" t="str">
        <f>'Element Specifications'!C283</f>
        <v>Deductible_Amt</v>
      </c>
      <c r="C303" s="38">
        <f>'Element Specifications'!G283</f>
        <v>0</v>
      </c>
    </row>
    <row r="304" spans="1:3" x14ac:dyDescent="0.35">
      <c r="A304" t="str">
        <f>'Element Specifications'!A293</f>
        <v>Pharmacy_Claims_Header</v>
      </c>
      <c r="B304" t="str">
        <f>'Element Specifications'!C293</f>
        <v>Insurance_Product_Type_Cd</v>
      </c>
      <c r="C304" s="38">
        <f>'Element Specifications'!G293</f>
        <v>0</v>
      </c>
    </row>
    <row r="305" spans="1:3" x14ac:dyDescent="0.35">
      <c r="A305" t="str">
        <f>'Element Specifications'!A294</f>
        <v>Pharmacy_Claims_Header</v>
      </c>
      <c r="B305" t="str">
        <f>'Element Specifications'!C294</f>
        <v>Insurance_Product_Type_Desc</v>
      </c>
      <c r="C305" s="38">
        <f>'Element Specifications'!G294</f>
        <v>0</v>
      </c>
    </row>
    <row r="306" spans="1:3" x14ac:dyDescent="0.35">
      <c r="A306" t="str">
        <f>'Element Specifications'!A295</f>
        <v>Pharmacy_Claims_Header</v>
      </c>
      <c r="B306" t="str">
        <f>'Element Specifications'!C295</f>
        <v>Line_of_Business_Cd</v>
      </c>
      <c r="C306" s="38">
        <f>'Element Specifications'!G295</f>
        <v>0</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f>'Element Specifications'!G264</f>
        <v>0</v>
      </c>
    </row>
    <row r="311" spans="1:3" x14ac:dyDescent="0.35">
      <c r="A311" t="str">
        <f>'Element Specifications'!A299</f>
        <v>Pharmacy_Claims_Header</v>
      </c>
      <c r="B311" t="str">
        <f>'Element Specifications'!C299</f>
        <v>Member_Eligible_Flag</v>
      </c>
      <c r="C311" s="38">
        <f>'Element Specifications'!G299</f>
        <v>0</v>
      </c>
    </row>
    <row r="312" spans="1:3" x14ac:dyDescent="0.35">
      <c r="A312" t="str">
        <f>'Element Specifications'!A265</f>
        <v>Pharmacy_Claims_Header</v>
      </c>
      <c r="B312" t="str">
        <f>'Element Specifications'!C265</f>
        <v>Member_ID</v>
      </c>
      <c r="C312" s="38">
        <f>'Element Specifications'!G265</f>
        <v>0</v>
      </c>
    </row>
    <row r="313" spans="1:3" x14ac:dyDescent="0.35">
      <c r="A313" t="str">
        <f>'Element Specifications'!A284</f>
        <v>Pharmacy_Claims_Header</v>
      </c>
      <c r="B313" t="str">
        <f>'Element Specifications'!C284</f>
        <v>Member_Liability_Amt</v>
      </c>
      <c r="C313" s="38">
        <f>'Element Specifications'!G284</f>
        <v>0</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f>'Element Specifications'!G300</f>
        <v>0</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f>'Element Specifications'!G285</f>
        <v>0</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f>'Element Specifications'!G267</f>
        <v>0</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f>'Element Specifications'!G271</f>
        <v>0</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f>'Element Specifications'!G311</f>
        <v>0</v>
      </c>
    </row>
    <row r="331" spans="1:3" x14ac:dyDescent="0.35">
      <c r="A331" t="str">
        <f>'Element Specifications'!A303</f>
        <v>Pharmacy_Claims_Line</v>
      </c>
      <c r="B331" t="str">
        <f>'Element Specifications'!C303</f>
        <v>Claim_ID</v>
      </c>
      <c r="C331" s="38">
        <f>'Element Specifications'!G303</f>
        <v>0</v>
      </c>
    </row>
    <row r="332" spans="1:3" x14ac:dyDescent="0.35">
      <c r="A332" t="str">
        <f>'Element Specifications'!A330</f>
        <v>Pharmacy_Claims_Line</v>
      </c>
      <c r="B332" t="str">
        <f>'Element Specifications'!C330</f>
        <v>Claim_Status_Cd</v>
      </c>
      <c r="C332" s="38">
        <f>'Element Specifications'!G330</f>
        <v>0</v>
      </c>
    </row>
    <row r="333" spans="1:3" x14ac:dyDescent="0.35">
      <c r="A333" t="str">
        <f>'Element Specifications'!A312</f>
        <v>Pharmacy_Claims_Line</v>
      </c>
      <c r="B333" t="str">
        <f>'Element Specifications'!C312</f>
        <v>Coinsurance_Amt</v>
      </c>
      <c r="C333" s="38">
        <f>'Element Specifications'!G312</f>
        <v>0</v>
      </c>
    </row>
    <row r="334" spans="1:3" x14ac:dyDescent="0.35">
      <c r="A334" t="str">
        <f>'Element Specifications'!A325</f>
        <v>Pharmacy_Claims_Line</v>
      </c>
      <c r="B334" t="str">
        <f>'Element Specifications'!C325</f>
        <v>Compound_Drug_Ind</v>
      </c>
      <c r="C334" s="38">
        <f>'Element Specifications'!G325</f>
        <v>0</v>
      </c>
    </row>
    <row r="335" spans="1:3" x14ac:dyDescent="0.35">
      <c r="A335" t="str">
        <f>'Element Specifications'!A313</f>
        <v>Pharmacy_Claims_Line</v>
      </c>
      <c r="B335" t="str">
        <f>'Element Specifications'!C313</f>
        <v>Copay_Amt</v>
      </c>
      <c r="C335" s="38">
        <f>'Element Specifications'!G313</f>
        <v>0</v>
      </c>
    </row>
    <row r="336" spans="1:3" x14ac:dyDescent="0.35">
      <c r="A336" t="str">
        <f>'Element Specifications'!A326</f>
        <v>Pharmacy_Claims_Line</v>
      </c>
      <c r="B336" t="str">
        <f>'Element Specifications'!C326</f>
        <v>Days_Supply</v>
      </c>
      <c r="C336" s="38">
        <f>'Element Specifications'!G326</f>
        <v>0</v>
      </c>
    </row>
    <row r="337" spans="1:3" x14ac:dyDescent="0.35">
      <c r="A337" t="str">
        <f>'Element Specifications'!A314</f>
        <v>Pharmacy_Claims_Line</v>
      </c>
      <c r="B337" t="str">
        <f>'Element Specifications'!C314</f>
        <v>Deductible_Amt</v>
      </c>
      <c r="C337" s="38">
        <f>'Element Specifications'!G314</f>
        <v>0</v>
      </c>
    </row>
    <row r="338" spans="1:3" x14ac:dyDescent="0.35">
      <c r="A338" t="str">
        <f>'Element Specifications'!A327</f>
        <v>Pharmacy_Claims_Line</v>
      </c>
      <c r="B338" t="str">
        <f>'Element Specifications'!C327</f>
        <v>Dispensed_As_Written_Cd</v>
      </c>
      <c r="C338" s="38">
        <f>'Element Specifications'!G327</f>
        <v>0</v>
      </c>
    </row>
    <row r="339" spans="1:3" x14ac:dyDescent="0.35">
      <c r="A339" t="str">
        <f>'Element Specifications'!A315</f>
        <v>Pharmacy_Claims_Line</v>
      </c>
      <c r="B339" t="str">
        <f>'Element Specifications'!C315</f>
        <v>Dispensing_Fee_Amt</v>
      </c>
      <c r="C339" s="38">
        <f>'Element Specifications'!G315</f>
        <v>0</v>
      </c>
    </row>
    <row r="340" spans="1:3" x14ac:dyDescent="0.35">
      <c r="A340" t="str">
        <f>'Element Specifications'!A322</f>
        <v>Pharmacy_Claims_Line</v>
      </c>
      <c r="B340" t="str">
        <f>'Element Specifications'!C322</f>
        <v>Drug_Nm</v>
      </c>
      <c r="C340" s="38">
        <f>'Element Specifications'!G322</f>
        <v>0</v>
      </c>
    </row>
    <row r="341" spans="1:3" x14ac:dyDescent="0.35">
      <c r="A341" t="str">
        <f>'Element Specifications'!A307</f>
        <v>Pharmacy_Claims_Line</v>
      </c>
      <c r="B341" t="str">
        <f>'Element Specifications'!C307</f>
        <v>Fill_Dt</v>
      </c>
      <c r="C341" s="38">
        <f>'Element Specifications'!G307</f>
        <v>0</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f>'Element Specifications'!G328</f>
        <v>0</v>
      </c>
    </row>
    <row r="346" spans="1:3" x14ac:dyDescent="0.35">
      <c r="A346" t="str">
        <f>'Element Specifications'!A316</f>
        <v>Pharmacy_Claims_Line</v>
      </c>
      <c r="B346" t="str">
        <f>'Element Specifications'!C316</f>
        <v>Ingredient_Cost_Amt</v>
      </c>
      <c r="C346" s="38">
        <f>'Element Specifications'!G316</f>
        <v>0</v>
      </c>
    </row>
    <row r="347" spans="1:3" x14ac:dyDescent="0.35">
      <c r="A347" t="str">
        <f>'Element Specifications'!A329</f>
        <v>Pharmacy_Claims_Line</v>
      </c>
      <c r="B347" t="str">
        <f>'Element Specifications'!C329</f>
        <v>Line_No</v>
      </c>
      <c r="C347" s="38">
        <f>'Element Specifications'!G329</f>
        <v>0</v>
      </c>
    </row>
    <row r="348" spans="1:3" x14ac:dyDescent="0.35">
      <c r="A348" t="str">
        <f>'Element Specifications'!A304</f>
        <v>Pharmacy_Claims_Line</v>
      </c>
      <c r="B348" t="str">
        <f>'Element Specifications'!C304</f>
        <v>Member_Composite_ID</v>
      </c>
      <c r="C348" s="38">
        <f>'Element Specifications'!G304</f>
        <v>0</v>
      </c>
    </row>
    <row r="349" spans="1:3" x14ac:dyDescent="0.35">
      <c r="A349" t="str">
        <f>'Element Specifications'!A305</f>
        <v>Pharmacy_Claims_Line</v>
      </c>
      <c r="B349" t="str">
        <f>'Element Specifications'!C305</f>
        <v>Member_ID</v>
      </c>
      <c r="C349" s="38">
        <f>'Element Specifications'!G305</f>
        <v>0</v>
      </c>
    </row>
    <row r="350" spans="1:3" x14ac:dyDescent="0.35">
      <c r="A350" t="str">
        <f>'Element Specifications'!A317</f>
        <v>Pharmacy_Claims_Line</v>
      </c>
      <c r="B350" t="str">
        <f>'Element Specifications'!C317</f>
        <v>Member_Liability_Amt</v>
      </c>
      <c r="C350" s="38">
        <f>'Element Specifications'!G317</f>
        <v>0</v>
      </c>
    </row>
    <row r="351" spans="1:3" x14ac:dyDescent="0.35">
      <c r="A351" t="str">
        <f>'Element Specifications'!A323</f>
        <v>Pharmacy_Claims_Line</v>
      </c>
      <c r="B351" t="str">
        <f>'Element Specifications'!C323</f>
        <v>NDC_Cd</v>
      </c>
      <c r="C351" s="38">
        <f>'Element Specifications'!G323</f>
        <v>0</v>
      </c>
    </row>
    <row r="352" spans="1:3" x14ac:dyDescent="0.35">
      <c r="A352" t="str">
        <f>'Element Specifications'!A318</f>
        <v>Pharmacy_Claims_Line</v>
      </c>
      <c r="B352" t="str">
        <f>'Element Specifications'!C318</f>
        <v>Plan_Paid_Amt</v>
      </c>
      <c r="C352" s="38">
        <f>'Element Specifications'!G318</f>
        <v>0</v>
      </c>
    </row>
    <row r="353" spans="1:3" x14ac:dyDescent="0.35">
      <c r="A353" t="str">
        <f>'Element Specifications'!A331</f>
        <v>Pharmacy_Claims_Line</v>
      </c>
      <c r="B353" t="str">
        <f>'Element Specifications'!C331</f>
        <v>Quantity_Dispensed</v>
      </c>
      <c r="C353" s="38">
        <f>'Element Specifications'!G331</f>
        <v>0</v>
      </c>
    </row>
    <row r="354" spans="1:3" x14ac:dyDescent="0.35">
      <c r="A354" t="str">
        <f>'Element Specifications'!A332</f>
        <v>Pharmacy_Claims_Line</v>
      </c>
      <c r="B354" t="str">
        <f>'Element Specifications'!C332</f>
        <v>Refill_Ind</v>
      </c>
      <c r="C354" s="38">
        <f>'Element Specifications'!G332</f>
        <v>0</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f>'Element Specifications'!G130</f>
        <v>0</v>
      </c>
    </row>
    <row r="357" spans="1:3" x14ac:dyDescent="0.35">
      <c r="A357" t="str">
        <f>'Element Specifications'!A131</f>
        <v>Provider_Composite</v>
      </c>
      <c r="B357" t="str">
        <f>'Element Specifications'!C131</f>
        <v>License_1</v>
      </c>
      <c r="C357" s="38" t="str">
        <f>'Element Specifications'!G131</f>
        <v>X</v>
      </c>
    </row>
    <row r="358" spans="1:3" x14ac:dyDescent="0.35">
      <c r="A358" t="str">
        <f>'Element Specifications'!A132</f>
        <v>Provider_Composite</v>
      </c>
      <c r="B358" t="str">
        <f>'Element Specifications'!C132</f>
        <v>License_2</v>
      </c>
      <c r="C358" s="38" t="str">
        <f>'Element Specifications'!G132</f>
        <v>X</v>
      </c>
    </row>
    <row r="359" spans="1:3" x14ac:dyDescent="0.35">
      <c r="A359" t="str">
        <f>'Element Specifications'!A133</f>
        <v>Provider_Composite</v>
      </c>
      <c r="B359" t="str">
        <f>'Element Specifications'!C133</f>
        <v>License_3</v>
      </c>
      <c r="C359" s="38" t="str">
        <f>'Element Specifications'!G133</f>
        <v>X</v>
      </c>
    </row>
    <row r="360" spans="1:3" x14ac:dyDescent="0.35">
      <c r="A360" t="str">
        <f>'Element Specifications'!A134</f>
        <v>Provider_Composite</v>
      </c>
      <c r="B360" t="str">
        <f>'Element Specifications'!C134</f>
        <v>License_4</v>
      </c>
      <c r="C360" s="38" t="str">
        <f>'Element Specifications'!G134</f>
        <v>X</v>
      </c>
    </row>
    <row r="361" spans="1:3" x14ac:dyDescent="0.35">
      <c r="A361" t="str">
        <f>'Element Specifications'!A135</f>
        <v>Provider_Composite</v>
      </c>
      <c r="B361" t="str">
        <f>'Element Specifications'!C135</f>
        <v>License_5</v>
      </c>
      <c r="C361" s="38" t="str">
        <f>'Element Specifications'!G135</f>
        <v>X</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t="str">
        <f>'Element Specifications'!G141</f>
        <v>X</v>
      </c>
    </row>
    <row r="368" spans="1:3" x14ac:dyDescent="0.35">
      <c r="A368" t="str">
        <f>'Element Specifications'!A142</f>
        <v>Provider_Composite</v>
      </c>
      <c r="B368" t="str">
        <f>'Element Specifications'!C142</f>
        <v>Medicare_Provider_Id</v>
      </c>
      <c r="C368" s="38" t="str">
        <f>'Element Specifications'!G142</f>
        <v>X</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f>'Element Specifications'!G145</f>
        <v>0</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t="str">
        <f>'Element Specifications'!G173</f>
        <v>X</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t="str">
        <f>'Element Specifications'!G176</f>
        <v>X</v>
      </c>
    </row>
    <row r="404" spans="1:3" x14ac:dyDescent="0.35">
      <c r="A404" t="str">
        <f>'Element Specifications'!A177</f>
        <v>Provider_Composite_Address</v>
      </c>
      <c r="B404" t="str">
        <f>'Element Specifications'!C177</f>
        <v>Longitude</v>
      </c>
      <c r="C404" s="38" t="str">
        <f>'Element Specifications'!G177</f>
        <v>X</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t="str">
        <f>'Element Specifications'!G179</f>
        <v>X</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Mason Thaxton</cp:lastModifiedBy>
  <dcterms:created xsi:type="dcterms:W3CDTF">2017-02-07T14:16:28Z</dcterms:created>
  <dcterms:modified xsi:type="dcterms:W3CDTF">2023-08-21T20:37:40Z</dcterms:modified>
</cp:coreProperties>
</file>